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fs1\shozoku\103_エネルギーセンター\センター内\03保全\3-2維持管理G保全\3‐2‐05委託\電力の調達\R06\02_公告\"/>
    </mc:Choice>
  </mc:AlternateContent>
  <bookViews>
    <workbookView xWindow="-12" yWindow="-12" windowWidth="9096" windowHeight="7848" tabRatio="915"/>
  </bookViews>
  <sheets>
    <sheet name="積算内訳書" sheetId="56" r:id="rId1"/>
  </sheets>
  <definedNames>
    <definedName name="_1_1_1_ﾄﾘｸﾛﾛｴﾀﾝ" localSheetId="0">#REF!</definedName>
    <definedName name="_1_1_1_ﾄﾘｸﾛﾛｴﾀﾝ">#REF!</definedName>
    <definedName name="_1_1_2_ﾄﾘｸﾛﾛｴﾀﾝ" localSheetId="0">#REF!</definedName>
    <definedName name="_1_1_2_ﾄﾘｸﾛﾛｴﾀﾝ">#REF!</definedName>
    <definedName name="_1_1_ｼﾞｸﾛﾛｴﾁﾚﾝ" localSheetId="0">#REF!</definedName>
    <definedName name="_1_1_ｼﾞｸﾛﾛｴﾁﾚﾝ">#REF!</definedName>
    <definedName name="_1_2_ｼﾞｸﾛﾛｴﾀﾝ">#REF!</definedName>
    <definedName name="_1_3_ｼﾞｸﾛﾛﾌﾟﾛﾍﾟﾝ">#REF!</definedName>
    <definedName name="_xlnm.Print_Area" localSheetId="0">積算内訳書!$B$2:$X$49</definedName>
    <definedName name="ｱﾙｷﾙ水銀化合物" localSheetId="0">#REF!</definedName>
    <definedName name="ｱﾙｷﾙ水銀化合物">#REF!</definedName>
    <definedName name="アンモニア性窒素" localSheetId="0">#REF!</definedName>
    <definedName name="アンモニア性窒素">#REF!</definedName>
    <definedName name="ｶﾄﾞﾐｳﾑ及びその化合物" localSheetId="0">#REF!</definedName>
    <definedName name="ｶﾄﾞﾐｳﾑ及びその化合物">#REF!</definedName>
    <definedName name="ｶﾙｼｳﾑ含有量">#REF!</definedName>
    <definedName name="クロム">#REF!</definedName>
    <definedName name="ｸﾛﾛﾎﾙﾑ">#REF!</definedName>
    <definedName name="ｹｲ酸">#REF!</definedName>
    <definedName name="コード">#REF!</definedName>
    <definedName name="シアン化合物">#REF!</definedName>
    <definedName name="ｼﾞｸﾛﾛﾒﾀﾝ">#REF!</definedName>
    <definedName name="ｼｽｰ1_2_ｼﾞｸﾛﾛｴﾁﾚﾝ">#REF!</definedName>
    <definedName name="ｼﾞﾌﾞﾛﾓｸﾛﾛﾒﾀﾝ">#REF!</definedName>
    <definedName name="ｼﾏｼﾞﾝ">#REF!</definedName>
    <definedName name="ｾﾚﾝ">#REF!</definedName>
    <definedName name="ﾁｳﾗﾑ">#REF!</definedName>
    <definedName name="ﾁｵﾍﾞﾝｶﾙﾌﾞ">#REF!</definedName>
    <definedName name="ﾃﾄﾗｸﾛﾛｴﾁﾚﾝ">#REF!</definedName>
    <definedName name="ﾄﾘｸﾛﾛｴﾁﾚﾝ">#REF!</definedName>
    <definedName name="ﾉﾙﾏﾙﾍｷｻﾝ抽出物質">#REF!</definedName>
    <definedName name="ヒ素及びその化合物">#REF!</definedName>
    <definedName name="フェノール類">#REF!</definedName>
    <definedName name="ﾌｪﾉｰﾙ類含有量">#REF!</definedName>
    <definedName name="フッ素含有量">#REF!</definedName>
    <definedName name="ﾌﾞﾛﾓｼﾞｸﾛﾛﾒﾀﾝ">#REF!</definedName>
    <definedName name="ﾌﾞﾛﾓﾎﾙﾑ">#REF!</definedName>
    <definedName name="ﾍﾞﾝｾﾞﾝ">#REF!</definedName>
    <definedName name="ホウ素">#REF!</definedName>
    <definedName name="ホウ素含有量">#REF!</definedName>
    <definedName name="ポリ塩化ビフェニール">#REF!</definedName>
    <definedName name="マンガン">#REF!</definedName>
    <definedName name="マンガン含有量">#REF!</definedName>
    <definedName name="ﾖｳ素消費量">#REF!</definedName>
    <definedName name="レジオネラ菌">#REF!</definedName>
    <definedName name="亜鉛">#REF!</definedName>
    <definedName name="亜鉛含有量">#REF!</definedName>
    <definedName name="亜硝酸性窒素">#REF!</definedName>
    <definedName name="一般細菌">#REF!</definedName>
    <definedName name="陰イオン界面活性剤">#REF!</definedName>
    <definedName name="鉛及びその化合物">#REF!</definedName>
    <definedName name="塩化物イオン">#REF!</definedName>
    <definedName name="塩素イオン">#REF!</definedName>
    <definedName name="化学的酸素要求量">#REF!</definedName>
    <definedName name="四塩化炭素">#REF!</definedName>
    <definedName name="硝酸性窒素">#REF!</definedName>
    <definedName name="硝酸性窒素及び亜硝酸性窒素">#REF!</definedName>
    <definedName name="蒸発残留物">#REF!</definedName>
    <definedName name="水銀及びその化合物">#REF!</definedName>
    <definedName name="水素イオン濃度">#REF!</definedName>
    <definedName name="生物化学的酸素要求量">#REF!</definedName>
    <definedName name="全クロム含有量">#REF!</definedName>
    <definedName name="総硬度">#REF!</definedName>
    <definedName name="総水銀">#REF!</definedName>
    <definedName name="大腸菌群数">#REF!</definedName>
    <definedName name="単価">#REF!</definedName>
    <definedName name="窒素含有量">#REF!</definedName>
    <definedName name="鉄">#REF!</definedName>
    <definedName name="鉄含有量">#REF!</definedName>
    <definedName name="電気伝導率">#REF!</definedName>
    <definedName name="銅">#REF!</definedName>
    <definedName name="銅含有量">#REF!</definedName>
    <definedName name="浮遊物質量">#REF!</definedName>
    <definedName name="名称">#REF!</definedName>
    <definedName name="有機性窒素">#REF!</definedName>
    <definedName name="有機燐化合物">#REF!</definedName>
    <definedName name="溶解性ﾏﾝｶﾞﾝ含有量">#REF!</definedName>
    <definedName name="溶解性鉄鉄含有量">#REF!</definedName>
    <definedName name="燐含有量">#REF!</definedName>
    <definedName name="六価クロム化合物">#REF!</definedName>
  </definedNames>
  <calcPr calcId="162913"/>
</workbook>
</file>

<file path=xl/calcChain.xml><?xml version="1.0" encoding="utf-8"?>
<calcChain xmlns="http://schemas.openxmlformats.org/spreadsheetml/2006/main">
  <c r="I34" i="56" l="1"/>
  <c r="H38" i="56"/>
  <c r="J33" i="56"/>
  <c r="M18" i="56"/>
  <c r="J17" i="56"/>
  <c r="K17" i="56" s="1"/>
  <c r="E16" i="56"/>
  <c r="H16" i="56" s="1"/>
  <c r="J34" i="56"/>
  <c r="J32" i="56"/>
  <c r="V20" i="56"/>
  <c r="N20" i="56"/>
  <c r="L20" i="56"/>
  <c r="I20" i="56"/>
  <c r="D20" i="56"/>
  <c r="V19" i="56"/>
  <c r="N19" i="56"/>
  <c r="L19" i="56"/>
  <c r="I19" i="56"/>
  <c r="D19" i="56"/>
  <c r="V18" i="56"/>
  <c r="N18" i="56"/>
  <c r="L18" i="56"/>
  <c r="J18" i="56"/>
  <c r="I18" i="56"/>
  <c r="D18" i="56"/>
  <c r="V17" i="56"/>
  <c r="N17" i="56"/>
  <c r="L17" i="56"/>
  <c r="I17" i="56"/>
  <c r="D17" i="56"/>
  <c r="V16" i="56"/>
  <c r="N16" i="56"/>
  <c r="L16" i="56"/>
  <c r="J16" i="56"/>
  <c r="I16" i="56"/>
  <c r="D16" i="56"/>
  <c r="V15" i="56"/>
  <c r="N15" i="56"/>
  <c r="L15" i="56"/>
  <c r="J15" i="56"/>
  <c r="I15" i="56"/>
  <c r="D15" i="56"/>
  <c r="V14" i="56"/>
  <c r="N14" i="56"/>
  <c r="L14" i="56"/>
  <c r="I14" i="56"/>
  <c r="D14" i="56"/>
  <c r="V13" i="56"/>
  <c r="N13" i="56"/>
  <c r="L13" i="56"/>
  <c r="I13" i="56"/>
  <c r="D13" i="56"/>
  <c r="V12" i="56"/>
  <c r="N12" i="56"/>
  <c r="L12" i="56"/>
  <c r="J12" i="56"/>
  <c r="I12" i="56"/>
  <c r="D12" i="56"/>
  <c r="V11" i="56"/>
  <c r="N11" i="56"/>
  <c r="L11" i="56"/>
  <c r="J11" i="56"/>
  <c r="I11" i="56"/>
  <c r="D11" i="56"/>
  <c r="V10" i="56"/>
  <c r="L10" i="56"/>
  <c r="J10" i="56"/>
  <c r="I10" i="56"/>
  <c r="D10" i="56"/>
  <c r="V9" i="56"/>
  <c r="J9" i="56"/>
  <c r="K9" i="56" s="1"/>
  <c r="K10" i="56" l="1"/>
  <c r="K18" i="56"/>
  <c r="V21" i="56"/>
  <c r="O18" i="56"/>
  <c r="K12" i="56"/>
  <c r="K15" i="56"/>
  <c r="E10" i="56"/>
  <c r="H10" i="56" s="1"/>
  <c r="E15" i="56"/>
  <c r="H15" i="56" s="1"/>
  <c r="E14" i="56"/>
  <c r="H14" i="56" s="1"/>
  <c r="E13" i="56"/>
  <c r="H13" i="56" s="1"/>
  <c r="J14" i="56"/>
  <c r="K14" i="56" s="1"/>
  <c r="E18" i="56"/>
  <c r="H18" i="56" s="1"/>
  <c r="J19" i="56"/>
  <c r="K19" i="56" s="1"/>
  <c r="E9" i="56"/>
  <c r="H9" i="56" s="1"/>
  <c r="H32" i="56"/>
  <c r="H37" i="56"/>
  <c r="E17" i="56"/>
  <c r="H17" i="56" s="1"/>
  <c r="E11" i="56"/>
  <c r="H11" i="56" s="1"/>
  <c r="H33" i="56"/>
  <c r="K11" i="56"/>
  <c r="K16" i="56"/>
  <c r="I38" i="56"/>
  <c r="K38" i="56" s="1"/>
  <c r="H41" i="56"/>
  <c r="M17" i="56"/>
  <c r="O17" i="56" s="1"/>
  <c r="I37" i="56"/>
  <c r="H43" i="56"/>
  <c r="E12" i="56"/>
  <c r="H12" i="56" s="1"/>
  <c r="J13" i="56"/>
  <c r="K13" i="56" s="1"/>
  <c r="M14" i="56"/>
  <c r="O14" i="56" s="1"/>
  <c r="E20" i="56"/>
  <c r="H20" i="56" s="1"/>
  <c r="I32" i="56"/>
  <c r="H36" i="56"/>
  <c r="H40" i="56"/>
  <c r="I43" i="56"/>
  <c r="M10" i="56"/>
  <c r="O10" i="56" s="1"/>
  <c r="M12" i="56"/>
  <c r="O12" i="56" s="1"/>
  <c r="I41" i="56"/>
  <c r="M11" i="56"/>
  <c r="O11" i="56" s="1"/>
  <c r="M19" i="56"/>
  <c r="O19" i="56" s="1"/>
  <c r="I36" i="56"/>
  <c r="I40" i="56"/>
  <c r="I33" i="56"/>
  <c r="M16" i="56"/>
  <c r="O16" i="56" s="1"/>
  <c r="H35" i="56"/>
  <c r="H39" i="56"/>
  <c r="H42" i="56"/>
  <c r="M15" i="56"/>
  <c r="O15" i="56" s="1"/>
  <c r="M13" i="56"/>
  <c r="O13" i="56" s="1"/>
  <c r="E19" i="56"/>
  <c r="H19" i="56" s="1"/>
  <c r="J20" i="56"/>
  <c r="K20" i="56" s="1"/>
  <c r="H34" i="56"/>
  <c r="I35" i="56"/>
  <c r="I39" i="56"/>
  <c r="I42" i="56"/>
  <c r="M20" i="56"/>
  <c r="O20" i="56" s="1"/>
  <c r="M9" i="56"/>
  <c r="O9" i="56" s="1"/>
  <c r="P18" i="56" l="1"/>
  <c r="O33" i="56"/>
  <c r="K37" i="56"/>
  <c r="O38" i="56"/>
  <c r="Q38" i="56" s="1"/>
  <c r="P11" i="56"/>
  <c r="P17" i="56"/>
  <c r="P15" i="56"/>
  <c r="P9" i="56"/>
  <c r="P16" i="56"/>
  <c r="P13" i="56"/>
  <c r="P14" i="56"/>
  <c r="O37" i="56"/>
  <c r="P10" i="56"/>
  <c r="P12" i="56"/>
  <c r="K32" i="56"/>
  <c r="P19" i="56"/>
  <c r="O40" i="56"/>
  <c r="K40" i="56"/>
  <c r="O43" i="56"/>
  <c r="K43" i="56"/>
  <c r="O32" i="56"/>
  <c r="K42" i="56"/>
  <c r="O42" i="56"/>
  <c r="O36" i="56"/>
  <c r="K36" i="56"/>
  <c r="P20" i="56"/>
  <c r="K39" i="56"/>
  <c r="O39" i="56"/>
  <c r="K33" i="56"/>
  <c r="K35" i="56"/>
  <c r="O35" i="56"/>
  <c r="O41" i="56"/>
  <c r="K41" i="56"/>
  <c r="O34" i="56"/>
  <c r="K34" i="56"/>
  <c r="Q33" i="56" l="1"/>
  <c r="U10" i="56" s="1"/>
  <c r="Q37" i="56"/>
  <c r="U14" i="56" s="1"/>
  <c r="U15" i="56"/>
  <c r="Q40" i="56"/>
  <c r="U17" i="56" s="1"/>
  <c r="Q41" i="56"/>
  <c r="U18" i="56" s="1"/>
  <c r="Q36" i="56"/>
  <c r="U13" i="56" s="1"/>
  <c r="Q32" i="56"/>
  <c r="U9" i="56" s="1"/>
  <c r="Q34" i="56"/>
  <c r="U11" i="56" s="1"/>
  <c r="Q43" i="56"/>
  <c r="U20" i="56" s="1"/>
  <c r="Q35" i="56"/>
  <c r="U12" i="56" s="1"/>
  <c r="Q42" i="56"/>
  <c r="U19" i="56" s="1"/>
  <c r="Q39" i="56"/>
  <c r="U16" i="56" s="1"/>
  <c r="P21" i="56"/>
  <c r="U21" i="56" l="1"/>
  <c r="Q44" i="56"/>
</calcChain>
</file>

<file path=xl/sharedStrings.xml><?xml version="1.0" encoding="utf-8"?>
<sst xmlns="http://schemas.openxmlformats.org/spreadsheetml/2006/main" count="113" uniqueCount="82">
  <si>
    <t>基本料金</t>
    <rPh sb="0" eb="2">
      <t>キホン</t>
    </rPh>
    <rPh sb="2" eb="4">
      <t>リョウキン</t>
    </rPh>
    <phoneticPr fontId="1"/>
  </si>
  <si>
    <t>基本料金合計</t>
    <rPh sb="0" eb="2">
      <t>キホン</t>
    </rPh>
    <rPh sb="2" eb="4">
      <t>リョウキン</t>
    </rPh>
    <rPh sb="4" eb="6">
      <t>ゴウケイ</t>
    </rPh>
    <phoneticPr fontId="1"/>
  </si>
  <si>
    <t>　　　　 項　目
　　　　 単　位
年度、月</t>
    <rPh sb="5" eb="6">
      <t>コウ</t>
    </rPh>
    <rPh sb="7" eb="8">
      <t>メ</t>
    </rPh>
    <rPh sb="15" eb="16">
      <t>タン</t>
    </rPh>
    <rPh sb="17" eb="18">
      <t>クライ</t>
    </rPh>
    <rPh sb="21" eb="23">
      <t>ネンド</t>
    </rPh>
    <rPh sb="24" eb="25">
      <t>ツキ</t>
    </rPh>
    <phoneticPr fontId="1"/>
  </si>
  <si>
    <t>円</t>
    <rPh sb="0" eb="1">
      <t>エン</t>
    </rPh>
    <phoneticPr fontId="1"/>
  </si>
  <si>
    <t>月別電力量</t>
    <rPh sb="0" eb="2">
      <t>ツキベツ</t>
    </rPh>
    <rPh sb="2" eb="4">
      <t>デンリョク</t>
    </rPh>
    <rPh sb="4" eb="5">
      <t>リョウ</t>
    </rPh>
    <phoneticPr fontId="1"/>
  </si>
  <si>
    <t>契約電力</t>
    <rPh sb="0" eb="2">
      <t>ケイヤク</t>
    </rPh>
    <rPh sb="2" eb="4">
      <t>デンリョク</t>
    </rPh>
    <phoneticPr fontId="1"/>
  </si>
  <si>
    <t>（特別高圧電力）</t>
    <rPh sb="1" eb="3">
      <t>トクベツ</t>
    </rPh>
    <rPh sb="3" eb="5">
      <t>コウアツ</t>
    </rPh>
    <rPh sb="5" eb="7">
      <t>デンリョク</t>
    </rPh>
    <phoneticPr fontId="1"/>
  </si>
  <si>
    <t>特別高圧電力</t>
    <rPh sb="0" eb="2">
      <t>トクベツ</t>
    </rPh>
    <rPh sb="2" eb="4">
      <t>コウアツ</t>
    </rPh>
    <rPh sb="4" eb="6">
      <t>デンリョク</t>
    </rPh>
    <phoneticPr fontId="5"/>
  </si>
  <si>
    <t>特別高圧予備電力</t>
    <rPh sb="0" eb="2">
      <t>トクベツ</t>
    </rPh>
    <rPh sb="2" eb="4">
      <t>コウアツ</t>
    </rPh>
    <rPh sb="4" eb="6">
      <t>ヨビ</t>
    </rPh>
    <rPh sb="6" eb="8">
      <t>デンリョク</t>
    </rPh>
    <phoneticPr fontId="1"/>
  </si>
  <si>
    <t>特別高圧自家発補給電力</t>
    <rPh sb="0" eb="2">
      <t>トクベツ</t>
    </rPh>
    <rPh sb="2" eb="4">
      <t>コウアツ</t>
    </rPh>
    <rPh sb="4" eb="7">
      <t>ジカハツ</t>
    </rPh>
    <rPh sb="7" eb="9">
      <t>ホキュウ</t>
    </rPh>
    <rPh sb="9" eb="11">
      <t>デンリョク</t>
    </rPh>
    <phoneticPr fontId="1"/>
  </si>
  <si>
    <t>基本料金単価</t>
    <rPh sb="0" eb="2">
      <t>キホン</t>
    </rPh>
    <rPh sb="2" eb="4">
      <t>リョウキン</t>
    </rPh>
    <rPh sb="4" eb="6">
      <t>タンカ</t>
    </rPh>
    <phoneticPr fontId="1"/>
  </si>
  <si>
    <t>力率</t>
    <rPh sb="0" eb="1">
      <t>リキ</t>
    </rPh>
    <rPh sb="1" eb="2">
      <t>リツ</t>
    </rPh>
    <phoneticPr fontId="1"/>
  </si>
  <si>
    <t>割引率</t>
    <rPh sb="0" eb="2">
      <t>ワリビキ</t>
    </rPh>
    <rPh sb="2" eb="3">
      <t>リツ</t>
    </rPh>
    <phoneticPr fontId="1"/>
  </si>
  <si>
    <t>ｋＷ</t>
    <phoneticPr fontId="1"/>
  </si>
  <si>
    <t>円/kW</t>
    <rPh sb="0" eb="1">
      <t>エン</t>
    </rPh>
    <phoneticPr fontId="1"/>
  </si>
  <si>
    <t>－</t>
    <phoneticPr fontId="1"/>
  </si>
  <si>
    <t>e</t>
    <phoneticPr fontId="1"/>
  </si>
  <si>
    <t>特別高圧電力</t>
    <rPh sb="0" eb="2">
      <t>トクベツ</t>
    </rPh>
    <rPh sb="2" eb="4">
      <t>コウアツ</t>
    </rPh>
    <rPh sb="4" eb="6">
      <t>デンリョク</t>
    </rPh>
    <phoneticPr fontId="10"/>
  </si>
  <si>
    <t>特別高圧自家発補給電力</t>
    <rPh sb="0" eb="2">
      <t>トクベツ</t>
    </rPh>
    <rPh sb="2" eb="4">
      <t>コウアツ</t>
    </rPh>
    <rPh sb="4" eb="6">
      <t>ジカ</t>
    </rPh>
    <rPh sb="6" eb="7">
      <t>ハツ</t>
    </rPh>
    <rPh sb="7" eb="9">
      <t>ホキュウ</t>
    </rPh>
    <rPh sb="9" eb="11">
      <t>デンリョク</t>
    </rPh>
    <phoneticPr fontId="10"/>
  </si>
  <si>
    <t>電力量
料金合計</t>
    <rPh sb="0" eb="2">
      <t>デンリョク</t>
    </rPh>
    <rPh sb="2" eb="3">
      <t>リョウ</t>
    </rPh>
    <rPh sb="4" eb="6">
      <t>リョウキン</t>
    </rPh>
    <rPh sb="6" eb="8">
      <t>ゴウケイ</t>
    </rPh>
    <phoneticPr fontId="10"/>
  </si>
  <si>
    <t>電力量
料金</t>
    <rPh sb="0" eb="2">
      <t>デンリョク</t>
    </rPh>
    <rPh sb="2" eb="3">
      <t>リョウ</t>
    </rPh>
    <rPh sb="4" eb="6">
      <t>リョウキン</t>
    </rPh>
    <phoneticPr fontId="10"/>
  </si>
  <si>
    <t>電力量料金単価</t>
  </si>
  <si>
    <t>ｋWｈ</t>
  </si>
  <si>
    <t>円/ｋWｈ</t>
  </si>
  <si>
    <t>昼間</t>
    <rPh sb="0" eb="2">
      <t>ヒルマ</t>
    </rPh>
    <phoneticPr fontId="1"/>
  </si>
  <si>
    <t>夜間</t>
    <rPh sb="0" eb="2">
      <t>ヤカン</t>
    </rPh>
    <phoneticPr fontId="1"/>
  </si>
  <si>
    <t>重負荷</t>
    <rPh sb="0" eb="1">
      <t>ジュウ</t>
    </rPh>
    <rPh sb="1" eb="3">
      <t>フカ</t>
    </rPh>
    <phoneticPr fontId="1"/>
  </si>
  <si>
    <t>電力量料金（自家発補給電力）</t>
  </si>
  <si>
    <t>基本料金（常時電力）</t>
    <rPh sb="0" eb="2">
      <t>キホン</t>
    </rPh>
    <rPh sb="2" eb="4">
      <t>リョウキン</t>
    </rPh>
    <rPh sb="5" eb="7">
      <t>ジョウジ</t>
    </rPh>
    <rPh sb="7" eb="9">
      <t>デンリョク</t>
    </rPh>
    <phoneticPr fontId="1"/>
  </si>
  <si>
    <t>基本料金（予備電力）</t>
    <rPh sb="0" eb="2">
      <t>キホン</t>
    </rPh>
    <rPh sb="2" eb="4">
      <t>リョウキン</t>
    </rPh>
    <rPh sb="5" eb="7">
      <t>ヨビ</t>
    </rPh>
    <rPh sb="7" eb="9">
      <t>デンリョク</t>
    </rPh>
    <phoneticPr fontId="1"/>
  </si>
  <si>
    <t>基本料金（自家発補給電力）</t>
    <rPh sb="0" eb="2">
      <t>キホン</t>
    </rPh>
    <rPh sb="2" eb="4">
      <t>リョウキン</t>
    </rPh>
    <rPh sb="5" eb="7">
      <t>ジカ</t>
    </rPh>
    <rPh sb="7" eb="8">
      <t>ハツ</t>
    </rPh>
    <rPh sb="8" eb="10">
      <t>ホキュウ</t>
    </rPh>
    <rPh sb="10" eb="12">
      <t>デンリョク</t>
    </rPh>
    <phoneticPr fontId="1"/>
  </si>
  <si>
    <t>電力量料金（常時電力）</t>
    <rPh sb="6" eb="8">
      <t>ジョウジ</t>
    </rPh>
    <rPh sb="8" eb="10">
      <t>デンリョク</t>
    </rPh>
    <phoneticPr fontId="1"/>
  </si>
  <si>
    <t>重負荷時間</t>
    <rPh sb="0" eb="1">
      <t>ジュウ</t>
    </rPh>
    <rPh sb="1" eb="3">
      <t>フカ</t>
    </rPh>
    <rPh sb="3" eb="5">
      <t>ジカン</t>
    </rPh>
    <phoneticPr fontId="1"/>
  </si>
  <si>
    <t>昼間時間</t>
    <rPh sb="0" eb="2">
      <t>ヒルマ</t>
    </rPh>
    <rPh sb="2" eb="4">
      <t>ジカン</t>
    </rPh>
    <phoneticPr fontId="1"/>
  </si>
  <si>
    <t>夜間時間</t>
    <rPh sb="0" eb="2">
      <t>ヤカン</t>
    </rPh>
    <rPh sb="2" eb="4">
      <t>ジカン</t>
    </rPh>
    <phoneticPr fontId="1"/>
  </si>
  <si>
    <t>電力量料金（予備電力）</t>
    <rPh sb="6" eb="8">
      <t>ヨビ</t>
    </rPh>
    <phoneticPr fontId="1"/>
  </si>
  <si>
    <t>常時供給分の該当料金を適用</t>
    <rPh sb="0" eb="2">
      <t>ジョウジ</t>
    </rPh>
    <rPh sb="2" eb="4">
      <t>キョウキュウ</t>
    </rPh>
    <rPh sb="4" eb="5">
      <t>ブン</t>
    </rPh>
    <rPh sb="6" eb="8">
      <t>ガイトウ</t>
    </rPh>
    <rPh sb="8" eb="10">
      <t>リョウキン</t>
    </rPh>
    <rPh sb="11" eb="13">
      <t>テキヨウ</t>
    </rPh>
    <phoneticPr fontId="1"/>
  </si>
  <si>
    <t>※自家発補給適用月</t>
    <rPh sb="1" eb="3">
      <t>ジカ</t>
    </rPh>
    <rPh sb="3" eb="4">
      <t>ハツ</t>
    </rPh>
    <rPh sb="4" eb="6">
      <t>ホキュウ</t>
    </rPh>
    <rPh sb="6" eb="8">
      <t>テキヨウ</t>
    </rPh>
    <rPh sb="8" eb="9">
      <t>ツキ</t>
    </rPh>
    <phoneticPr fontId="1"/>
  </si>
  <si>
    <t>期間中合計</t>
    <rPh sb="0" eb="3">
      <t>キカンチュウ</t>
    </rPh>
    <rPh sb="3" eb="4">
      <t>ゴウ</t>
    </rPh>
    <rPh sb="4" eb="5">
      <t>ケイ</t>
    </rPh>
    <phoneticPr fontId="1"/>
  </si>
  <si>
    <t>-</t>
    <phoneticPr fontId="1"/>
  </si>
  <si>
    <t>ｋWｈ</t>
    <phoneticPr fontId="1"/>
  </si>
  <si>
    <t>q</t>
    <phoneticPr fontId="1"/>
  </si>
  <si>
    <t>r</t>
    <phoneticPr fontId="1"/>
  </si>
  <si>
    <t>％</t>
    <phoneticPr fontId="1"/>
  </si>
  <si>
    <t>KWｈ</t>
    <phoneticPr fontId="1"/>
  </si>
  <si>
    <t>a</t>
    <phoneticPr fontId="1"/>
  </si>
  <si>
    <t>b</t>
    <phoneticPr fontId="1"/>
  </si>
  <si>
    <t>c</t>
    <phoneticPr fontId="1"/>
  </si>
  <si>
    <t>K1=a×b×(1-c)</t>
    <phoneticPr fontId="1"/>
  </si>
  <si>
    <t>d</t>
    <phoneticPr fontId="1"/>
  </si>
  <si>
    <t>K2=d×e</t>
    <phoneticPr fontId="1"/>
  </si>
  <si>
    <t>f</t>
    <phoneticPr fontId="1"/>
  </si>
  <si>
    <t>g</t>
    <phoneticPr fontId="1"/>
  </si>
  <si>
    <t>h</t>
    <phoneticPr fontId="1"/>
  </si>
  <si>
    <t>K3=f×g×(1-ｈ)</t>
    <phoneticPr fontId="1"/>
  </si>
  <si>
    <t>K=K1+K2+K3</t>
    <phoneticPr fontId="1"/>
  </si>
  <si>
    <t>V=K＋T　</t>
    <phoneticPr fontId="1"/>
  </si>
  <si>
    <r>
      <rPr>
        <sz val="8"/>
        <rFont val="ＭＳ Ｐゴシック"/>
        <family val="3"/>
        <charset val="128"/>
      </rPr>
      <t>T1</t>
    </r>
    <r>
      <rPr>
        <sz val="10"/>
        <rFont val="ＭＳ Ｐゴシック"/>
        <family val="3"/>
        <charset val="128"/>
      </rPr>
      <t>=m</t>
    </r>
    <r>
      <rPr>
        <sz val="8"/>
        <rFont val="ＭＳ Ｐゴシック"/>
        <family val="3"/>
        <charset val="128"/>
      </rPr>
      <t>×</t>
    </r>
    <r>
      <rPr>
        <sz val="10"/>
        <rFont val="ＭＳ Ｐゴシック"/>
        <family val="3"/>
        <charset val="128"/>
      </rPr>
      <t>p+n</t>
    </r>
    <r>
      <rPr>
        <sz val="8"/>
        <rFont val="ＭＳ Ｐゴシック"/>
        <family val="3"/>
        <charset val="128"/>
      </rPr>
      <t>×</t>
    </r>
    <r>
      <rPr>
        <sz val="10"/>
        <rFont val="ＭＳ Ｐゴシック"/>
        <family val="3"/>
        <charset val="128"/>
      </rPr>
      <t>q+o</t>
    </r>
    <r>
      <rPr>
        <sz val="9"/>
        <rFont val="ＭＳ Ｐゴシック"/>
        <family val="3"/>
        <charset val="128"/>
      </rPr>
      <t>×</t>
    </r>
    <r>
      <rPr>
        <sz val="10"/>
        <rFont val="ＭＳ Ｐゴシック"/>
        <family val="3"/>
        <charset val="128"/>
      </rPr>
      <t>r</t>
    </r>
    <phoneticPr fontId="1"/>
  </si>
  <si>
    <t>T=T1+T2</t>
    <phoneticPr fontId="1"/>
  </si>
  <si>
    <t>m</t>
    <phoneticPr fontId="1"/>
  </si>
  <si>
    <t>n</t>
    <phoneticPr fontId="1"/>
  </si>
  <si>
    <t>o</t>
    <phoneticPr fontId="1"/>
  </si>
  <si>
    <t>p</t>
    <phoneticPr fontId="1"/>
  </si>
  <si>
    <t>s</t>
    <phoneticPr fontId="1"/>
  </si>
  <si>
    <t>t</t>
    <phoneticPr fontId="1"/>
  </si>
  <si>
    <t>u</t>
    <phoneticPr fontId="1"/>
  </si>
  <si>
    <t>※力率割増を想定</t>
    <rPh sb="1" eb="3">
      <t>リキリツ</t>
    </rPh>
    <rPh sb="3" eb="5">
      <t>ワリマシ</t>
    </rPh>
    <rPh sb="6" eb="8">
      <t>ソウテイ</t>
    </rPh>
    <phoneticPr fontId="1"/>
  </si>
  <si>
    <t>W=m+n+o+s+t+u</t>
    <phoneticPr fontId="1"/>
  </si>
  <si>
    <t>令和６年度</t>
    <rPh sb="0" eb="1">
      <t>レイ</t>
    </rPh>
    <rPh sb="1" eb="2">
      <t>カズ</t>
    </rPh>
    <rPh sb="3" eb="5">
      <t>ネンド</t>
    </rPh>
    <rPh sb="4" eb="5">
      <t>ド</t>
    </rPh>
    <phoneticPr fontId="5"/>
  </si>
  <si>
    <t>７年度</t>
    <rPh sb="1" eb="3">
      <t>ネンド</t>
    </rPh>
    <phoneticPr fontId="1"/>
  </si>
  <si>
    <t>（留意事項）
１．基本料金単価及び電力量料金単価は、消費税込み単価とし小数点以下第２位まで記入。
２．基本料金及び電力量料金の計算は、小数点以下第２位までとし、小数点以下第３位を四捨五入。
３．合計は、計算した額を加算し、小数点以下は切り捨て。
４．電力量料金に燃料費調整額、再生可能エネルギー発電促進賦課金、市場価格調整額は含まない。
５．基本料金における割引率は次のとおりとする。
　　使用量が ０ の月の常用線の割引率は０．５とする。
　　使用量が ０ の月の自家発補給の割引率は０．８とする。
　　使用量が発生した月の常用線の力率補正及び自家発補給の割引率はその月の力率による割引率を
　　適用する。
　　　　　割引率＝（力率－８５）÷１００</t>
    <rPh sb="29" eb="30">
      <t>コ</t>
    </rPh>
    <rPh sb="147" eb="151">
      <t>ハツデンソクシン</t>
    </rPh>
    <rPh sb="155" eb="162">
      <t>シジョウカカクチョウセイガク</t>
    </rPh>
    <phoneticPr fontId="1"/>
  </si>
  <si>
    <t>予定使用電力量（常時＋予備）</t>
    <rPh sb="0" eb="2">
      <t>ヨテイ</t>
    </rPh>
    <rPh sb="2" eb="4">
      <t>シヨウ</t>
    </rPh>
    <rPh sb="4" eb="6">
      <t>デンリョク</t>
    </rPh>
    <rPh sb="6" eb="7">
      <t>リョウ</t>
    </rPh>
    <rPh sb="8" eb="10">
      <t>ジョウジ</t>
    </rPh>
    <rPh sb="11" eb="13">
      <t>ヨビ</t>
    </rPh>
    <phoneticPr fontId="1"/>
  </si>
  <si>
    <t>予定使用電力量（自家発補給）</t>
    <rPh sb="0" eb="2">
      <t>ヨテイ</t>
    </rPh>
    <rPh sb="2" eb="4">
      <t>シヨウ</t>
    </rPh>
    <rPh sb="4" eb="6">
      <t>デンリョク</t>
    </rPh>
    <rPh sb="6" eb="7">
      <t>リョウ</t>
    </rPh>
    <rPh sb="8" eb="13">
      <t>ジカハツホキュウ</t>
    </rPh>
    <phoneticPr fontId="1"/>
  </si>
  <si>
    <t>電力量料金</t>
    <rPh sb="0" eb="2">
      <t>デンリョク</t>
    </rPh>
    <rPh sb="2" eb="3">
      <t>リョウ</t>
    </rPh>
    <rPh sb="3" eb="5">
      <t>リョウキン</t>
    </rPh>
    <phoneticPr fontId="10"/>
  </si>
  <si>
    <t>重負荷</t>
    <rPh sb="0" eb="3">
      <t>ジュウフカ</t>
    </rPh>
    <phoneticPr fontId="1"/>
  </si>
  <si>
    <t>令和６年度</t>
    <rPh sb="0" eb="2">
      <t>レイワ</t>
    </rPh>
    <rPh sb="3" eb="5">
      <t>ネンド</t>
    </rPh>
    <rPh sb="4" eb="5">
      <t>ド</t>
    </rPh>
    <phoneticPr fontId="5"/>
  </si>
  <si>
    <t>別紙　積算内訳書　</t>
    <rPh sb="0" eb="2">
      <t>ベッシ</t>
    </rPh>
    <rPh sb="3" eb="7">
      <t>セキサンウチワケ</t>
    </rPh>
    <rPh sb="7" eb="8">
      <t>ショ</t>
    </rPh>
    <phoneticPr fontId="1"/>
  </si>
  <si>
    <t>契約希望単価（円／kWh）　税込</t>
    <rPh sb="0" eb="6">
      <t>ケイヤクキボウタンカ</t>
    </rPh>
    <rPh sb="7" eb="8">
      <t>エン</t>
    </rPh>
    <rPh sb="14" eb="16">
      <t>ゼイコ</t>
    </rPh>
    <phoneticPr fontId="1"/>
  </si>
  <si>
    <t>※二重枠内に契約希望単価を税込で記入して下さい。</t>
    <rPh sb="1" eb="3">
      <t>ニジュウ</t>
    </rPh>
    <rPh sb="3" eb="5">
      <t>ワクナイ</t>
    </rPh>
    <rPh sb="6" eb="12">
      <t>ケイヤクキボウタンカ</t>
    </rPh>
    <rPh sb="13" eb="15">
      <t>ゼイコミ</t>
    </rPh>
    <rPh sb="16" eb="18">
      <t>キニュウ</t>
    </rPh>
    <rPh sb="20" eb="21">
      <t>クダ</t>
    </rPh>
    <phoneticPr fontId="1"/>
  </si>
  <si>
    <t>商号又は名称</t>
    <rPh sb="0" eb="3">
      <t>ショウゴウマタ</t>
    </rPh>
    <rPh sb="4" eb="6">
      <t>メイショウ</t>
    </rPh>
    <phoneticPr fontId="1"/>
  </si>
  <si>
    <r>
      <t>T2=s</t>
    </r>
    <r>
      <rPr>
        <sz val="8"/>
        <rFont val="ＭＳ Ｐゴシック"/>
        <family val="3"/>
        <charset val="128"/>
      </rPr>
      <t>×p</t>
    </r>
    <r>
      <rPr>
        <sz val="10"/>
        <rFont val="ＭＳ Ｐゴシック"/>
        <family val="3"/>
        <charset val="128"/>
      </rPr>
      <t>+t</t>
    </r>
    <r>
      <rPr>
        <sz val="8"/>
        <rFont val="ＭＳ Ｐゴシック"/>
        <family val="3"/>
        <charset val="128"/>
      </rPr>
      <t>×</t>
    </r>
    <r>
      <rPr>
        <sz val="10"/>
        <rFont val="ＭＳ Ｐゴシック"/>
        <family val="3"/>
        <charset val="128"/>
      </rPr>
      <t>q+u</t>
    </r>
    <r>
      <rPr>
        <sz val="8"/>
        <rFont val="ＭＳ Ｐゴシック"/>
        <family val="3"/>
        <charset val="128"/>
      </rPr>
      <t>×</t>
    </r>
    <r>
      <rPr>
        <sz val="10"/>
        <rFont val="ＭＳ Ｐゴシック"/>
        <family val="3"/>
        <charset val="128"/>
      </rPr>
      <t>r</t>
    </r>
    <phoneticPr fontId="1"/>
  </si>
  <si>
    <r>
      <t xml:space="preserve">月別電気料金
</t>
    </r>
    <r>
      <rPr>
        <sz val="8"/>
        <rFont val="ＭＳ Ｐゴシック"/>
        <family val="3"/>
        <charset val="128"/>
      </rPr>
      <t>※各月単位で
小数点以下切捨</t>
    </r>
    <rPh sb="0" eb="2">
      <t>ツキベツ</t>
    </rPh>
    <rPh sb="2" eb="4">
      <t>デンキ</t>
    </rPh>
    <rPh sb="4" eb="6">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</si>
</sst>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0_);[Red]\(#,##0\)"/>
    <numFmt numFmtId="178" formatCode="#,##0.00_);[Red]\(#,##0.00\)"/>
    <numFmt numFmtId="179" formatCode="#,##0\ &quot;月&quot;"/>
    <numFmt numFmtId="180" formatCode="\(#\)"/>
  </numFmts>
  <fonts count="23" x14ac:knownFonts="1">
    <font>
      <sz val="12"/>
      <name val="ＭＳ Ｐ明朝"/>
      <family val="1"/>
      <charset val="128"/>
    </font>
    <font>
      <sz val="6"/>
      <name val="ＭＳ Ｐ明朝"/>
      <family val="1"/>
      <charset val="128"/>
    </font>
    <font>
      <sz val="14"/>
      <name val="ＭＳ 明朝"/>
      <family val="1"/>
      <charset val="128"/>
    </font>
    <font>
      <sz val="12"/>
      <name val="ＭＳ Ｐ明朝"/>
      <family val="1"/>
      <charset val="128"/>
    </font>
    <font>
      <sz val="11"/>
      <name val="ＭＳ 明朝"/>
      <family val="1"/>
      <charset val="128"/>
    </font>
    <font>
      <sz val="6"/>
      <name val="ＭＳ Ｐゴシック"/>
      <family val="3"/>
      <charset val="128"/>
    </font>
    <font>
      <sz val="11"/>
      <color indexed="8"/>
      <name val="ＭＳ Ｐゴシック"/>
      <family val="3"/>
      <charset val="128"/>
    </font>
    <font>
      <sz val="10"/>
      <name val="ＭＳ Ｐ明朝"/>
      <family val="1"/>
      <charset val="128"/>
    </font>
    <font>
      <sz val="11"/>
      <name val="ＭＳ Ｐゴシック"/>
      <family val="3"/>
      <charset val="128"/>
    </font>
    <font>
      <sz val="10"/>
      <name val="ＭＳ Ｐゴシック"/>
      <family val="3"/>
      <charset val="128"/>
    </font>
    <font>
      <sz val="7"/>
      <name val="ＭＳ Ｐ明朝"/>
      <family val="1"/>
      <charset val="128"/>
    </font>
    <font>
      <sz val="11"/>
      <name val="ＭＳ ゴシック"/>
      <family val="3"/>
      <charset val="128"/>
    </font>
    <font>
      <sz val="10"/>
      <color indexed="8"/>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24"/>
      <name val="ＭＳ Ｐゴシック"/>
      <family val="3"/>
      <charset val="128"/>
    </font>
    <font>
      <b/>
      <sz val="9"/>
      <name val="ＭＳ Ｐゴシック"/>
      <family val="3"/>
      <charset val="128"/>
    </font>
    <font>
      <sz val="11"/>
      <color theme="1"/>
      <name val="ＭＳ Ｐゴシック"/>
      <family val="3"/>
      <charset val="128"/>
      <scheme val="minor"/>
    </font>
    <font>
      <sz val="12"/>
      <color theme="1"/>
      <name val="ＭＳ Ｐ明朝"/>
      <family val="1"/>
      <charset val="128"/>
    </font>
    <font>
      <sz val="10"/>
      <color theme="1"/>
      <name val="ＭＳ Ｐゴシック"/>
      <family val="3"/>
      <charset val="128"/>
      <scheme val="minor"/>
    </font>
    <font>
      <sz val="10"/>
      <color theme="1"/>
      <name val="ＭＳ Ｐゴシック"/>
      <family val="3"/>
      <charset val="128"/>
    </font>
    <font>
      <sz val="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9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diagonalUp="1">
      <left style="hair">
        <color indexed="64"/>
      </left>
      <right style="thin">
        <color indexed="64"/>
      </right>
      <top style="hair">
        <color indexed="64"/>
      </top>
      <bottom style="hair">
        <color indexed="64"/>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diagonalUp="1">
      <left style="hair">
        <color indexed="64"/>
      </left>
      <right style="thin">
        <color indexed="64"/>
      </right>
      <top/>
      <bottom style="hair">
        <color indexed="64"/>
      </bottom>
      <diagonal style="thin">
        <color indexed="64"/>
      </diagonal>
    </border>
    <border>
      <left/>
      <right style="thin">
        <color indexed="64"/>
      </right>
      <top/>
      <bottom style="hair">
        <color indexed="64"/>
      </bottom>
      <diagonal/>
    </border>
    <border diagonalUp="1">
      <left style="hair">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top style="hair">
        <color indexed="64"/>
      </top>
      <bottom/>
      <diagonal/>
    </border>
    <border diagonalUp="1">
      <left style="hair">
        <color indexed="64"/>
      </left>
      <right style="thin">
        <color indexed="64"/>
      </right>
      <top style="hair">
        <color indexed="64"/>
      </top>
      <bottom/>
      <diagonal style="thin">
        <color indexed="64"/>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style="thin">
        <color indexed="64"/>
      </top>
      <bottom style="hair">
        <color indexed="64"/>
      </bottom>
      <diagonal/>
    </border>
    <border>
      <left style="thin">
        <color indexed="64"/>
      </left>
      <right style="thin">
        <color indexed="64"/>
      </right>
      <top style="thin">
        <color indexed="64"/>
      </top>
      <bottom/>
      <diagonal/>
    </border>
    <border diagonalDown="1">
      <left/>
      <right/>
      <top style="thin">
        <color indexed="64"/>
      </top>
      <bottom/>
      <diagonal style="hair">
        <color indexed="64"/>
      </diagonal>
    </border>
    <border diagonalDown="1">
      <left/>
      <right/>
      <top/>
      <bottom/>
      <diagonal style="hair">
        <color indexed="64"/>
      </diagonal>
    </border>
    <border diagonalDown="1">
      <left/>
      <right/>
      <top/>
      <bottom style="thin">
        <color indexed="64"/>
      </bottom>
      <diagonal style="hair">
        <color indexed="64"/>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diagonalUp="1">
      <left style="thin">
        <color indexed="64"/>
      </left>
      <right/>
      <top/>
      <bottom style="thin">
        <color indexed="64"/>
      </bottom>
      <diagonal style="dotted">
        <color indexed="64"/>
      </diagonal>
    </border>
    <border diagonalUp="1">
      <left/>
      <right/>
      <top/>
      <bottom style="thin">
        <color indexed="64"/>
      </bottom>
      <diagonal style="dotted">
        <color indexed="64"/>
      </diagonal>
    </border>
    <border diagonalUp="1">
      <left/>
      <right style="thin">
        <color indexed="64"/>
      </right>
      <top/>
      <bottom style="thin">
        <color indexed="64"/>
      </bottom>
      <diagonal style="dotted">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hair">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hair">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top style="hair">
        <color indexed="64"/>
      </top>
      <bottom/>
      <diagonal/>
    </border>
    <border>
      <left style="double">
        <color indexed="64"/>
      </left>
      <right style="double">
        <color indexed="64"/>
      </right>
      <top style="hair">
        <color indexed="64"/>
      </top>
      <bottom style="double">
        <color indexed="64"/>
      </bottom>
      <diagonal/>
    </border>
  </borders>
  <cellStyleXfs count="44">
    <xf numFmtId="0" fontId="0"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1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9" fillId="0" borderId="0" applyFont="0" applyFill="0" applyBorder="0" applyAlignment="0" applyProtection="0">
      <alignment vertical="center"/>
    </xf>
    <xf numFmtId="38" fontId="8" fillId="0" borderId="0" applyFont="0" applyFill="0" applyBorder="0" applyAlignment="0" applyProtection="0">
      <alignment vertical="center"/>
    </xf>
    <xf numFmtId="38" fontId="19" fillId="0" borderId="0" applyFont="0" applyFill="0" applyBorder="0" applyAlignment="0" applyProtection="0">
      <alignment vertical="center"/>
    </xf>
    <xf numFmtId="38" fontId="8" fillId="0" borderId="0" applyFont="0" applyFill="0" applyBorder="0" applyAlignment="0" applyProtection="0"/>
    <xf numFmtId="38" fontId="6" fillId="0" borderId="0" applyFont="0" applyFill="0" applyBorder="0" applyAlignment="0" applyProtection="0">
      <alignment vertical="center"/>
    </xf>
    <xf numFmtId="38" fontId="18" fillId="0" borderId="0" applyFont="0" applyFill="0" applyBorder="0" applyAlignment="0" applyProtection="0">
      <alignment vertical="center"/>
    </xf>
    <xf numFmtId="0" fontId="8" fillId="0" borderId="0"/>
    <xf numFmtId="0" fontId="8" fillId="0" borderId="0"/>
    <xf numFmtId="6" fontId="18" fillId="0" borderId="0" applyFont="0" applyFill="0" applyBorder="0" applyAlignment="0" applyProtection="0">
      <alignment vertical="center"/>
    </xf>
    <xf numFmtId="0" fontId="9" fillId="0" borderId="0">
      <alignment vertical="center"/>
    </xf>
    <xf numFmtId="0" fontId="4" fillId="0" borderId="0"/>
    <xf numFmtId="37" fontId="2"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6" fillId="0" borderId="0">
      <alignment vertical="center"/>
    </xf>
    <xf numFmtId="0" fontId="8" fillId="0" borderId="0">
      <alignment vertical="center"/>
    </xf>
    <xf numFmtId="0" fontId="18" fillId="0" borderId="0">
      <alignment vertical="center"/>
    </xf>
    <xf numFmtId="0" fontId="6" fillId="0" borderId="0"/>
    <xf numFmtId="0" fontId="8" fillId="0" borderId="0" applyBorder="0"/>
    <xf numFmtId="0" fontId="18" fillId="0" borderId="0"/>
    <xf numFmtId="0" fontId="12" fillId="0" borderId="0"/>
    <xf numFmtId="0" fontId="20" fillId="0" borderId="0"/>
    <xf numFmtId="0" fontId="11" fillId="0" borderId="0"/>
    <xf numFmtId="0" fontId="19" fillId="0" borderId="0">
      <alignment vertical="center"/>
    </xf>
    <xf numFmtId="0" fontId="18" fillId="0" borderId="0">
      <alignment vertical="center"/>
    </xf>
    <xf numFmtId="0" fontId="13" fillId="0" borderId="0"/>
    <xf numFmtId="0" fontId="8" fillId="0" borderId="0"/>
    <xf numFmtId="0" fontId="8" fillId="0" borderId="0"/>
    <xf numFmtId="0" fontId="8" fillId="0" borderId="0"/>
    <xf numFmtId="0" fontId="8" fillId="0" borderId="0"/>
    <xf numFmtId="0" fontId="8" fillId="0" borderId="0"/>
  </cellStyleXfs>
  <cellXfs count="309">
    <xf numFmtId="0" fontId="0" fillId="0" borderId="0" xfId="0" applyAlignment="1"/>
    <xf numFmtId="0" fontId="9" fillId="0" borderId="7" xfId="25" applyFont="1" applyFill="1" applyBorder="1" applyAlignment="1" applyProtection="1">
      <alignment horizontal="center" vertical="center"/>
    </xf>
    <xf numFmtId="0" fontId="9" fillId="0" borderId="8" xfId="25" applyFont="1" applyFill="1" applyBorder="1" applyAlignment="1" applyProtection="1">
      <alignment horizontal="center" vertical="center" wrapText="1"/>
    </xf>
    <xf numFmtId="0" fontId="9" fillId="0" borderId="5" xfId="25" applyFont="1" applyFill="1" applyBorder="1" applyAlignment="1" applyProtection="1">
      <alignment horizontal="center" vertical="center" wrapText="1"/>
    </xf>
    <xf numFmtId="0" fontId="9" fillId="0" borderId="10" xfId="25" applyFont="1" applyFill="1" applyBorder="1" applyAlignment="1" applyProtection="1">
      <alignment horizontal="center" vertical="center" wrapText="1"/>
    </xf>
    <xf numFmtId="0" fontId="9" fillId="0" borderId="4" xfId="25" applyFont="1" applyFill="1" applyBorder="1" applyAlignment="1" applyProtection="1">
      <alignment horizontal="center" vertical="center" wrapText="1"/>
    </xf>
    <xf numFmtId="0" fontId="9" fillId="0" borderId="8" xfId="25" applyFont="1" applyFill="1" applyBorder="1" applyAlignment="1" applyProtection="1">
      <alignment horizontal="center" vertical="center"/>
    </xf>
    <xf numFmtId="0" fontId="9" fillId="0" borderId="10" xfId="25" applyFont="1" applyFill="1" applyBorder="1" applyAlignment="1" applyProtection="1">
      <alignment horizontal="center" vertical="center"/>
    </xf>
    <xf numFmtId="0" fontId="9" fillId="0" borderId="11" xfId="25" applyFont="1" applyFill="1" applyBorder="1" applyAlignment="1" applyProtection="1">
      <alignment horizontal="center" vertical="center"/>
    </xf>
    <xf numFmtId="0" fontId="9" fillId="0" borderId="12" xfId="25" applyFont="1" applyFill="1" applyBorder="1" applyAlignment="1" applyProtection="1">
      <alignment horizontal="center" vertical="center" shrinkToFit="1"/>
    </xf>
    <xf numFmtId="0" fontId="9" fillId="0" borderId="13" xfId="25" applyFont="1" applyFill="1" applyBorder="1" applyAlignment="1" applyProtection="1">
      <alignment horizontal="center" vertical="center" shrinkToFit="1"/>
    </xf>
    <xf numFmtId="0" fontId="9" fillId="0" borderId="15" xfId="25" applyFont="1" applyFill="1" applyBorder="1" applyAlignment="1" applyProtection="1">
      <alignment horizontal="center" vertical="center" shrinkToFit="1"/>
    </xf>
    <xf numFmtId="0" fontId="9" fillId="0" borderId="16" xfId="25" applyFont="1" applyFill="1" applyBorder="1" applyAlignment="1" applyProtection="1">
      <alignment horizontal="center" vertical="center" shrinkToFit="1"/>
    </xf>
    <xf numFmtId="0" fontId="9" fillId="0" borderId="17" xfId="25" applyFont="1" applyFill="1" applyBorder="1" applyAlignment="1" applyProtection="1">
      <alignment horizontal="center" vertical="center" shrinkToFit="1"/>
    </xf>
    <xf numFmtId="179" fontId="9" fillId="0" borderId="18" xfId="25" applyNumberFormat="1" applyFont="1" applyFill="1" applyBorder="1" applyAlignment="1" applyProtection="1">
      <alignment horizontal="center" vertical="center"/>
    </xf>
    <xf numFmtId="177" fontId="9" fillId="0" borderId="19" xfId="25" applyNumberFormat="1" applyFont="1" applyFill="1" applyBorder="1" applyAlignment="1" applyProtection="1">
      <alignment vertical="center"/>
    </xf>
    <xf numFmtId="40" fontId="9" fillId="0" borderId="20" xfId="13" applyNumberFormat="1" applyFont="1" applyFill="1" applyBorder="1" applyAlignment="1" applyProtection="1">
      <alignment vertical="center" shrinkToFit="1"/>
    </xf>
    <xf numFmtId="180" fontId="9" fillId="0" borderId="20" xfId="13" applyNumberFormat="1" applyFont="1" applyFill="1" applyBorder="1" applyAlignment="1" applyProtection="1">
      <alignment vertical="center" shrinkToFit="1"/>
    </xf>
    <xf numFmtId="40" fontId="9" fillId="0" borderId="21" xfId="13" applyNumberFormat="1" applyFont="1" applyFill="1" applyBorder="1" applyAlignment="1" applyProtection="1">
      <alignment vertical="center" shrinkToFit="1"/>
    </xf>
    <xf numFmtId="3" fontId="9" fillId="0" borderId="22" xfId="25" applyNumberFormat="1" applyFont="1" applyFill="1" applyBorder="1" applyAlignment="1" applyProtection="1">
      <alignment vertical="center"/>
    </xf>
    <xf numFmtId="40" fontId="9" fillId="0" borderId="23" xfId="13" applyNumberFormat="1" applyFont="1" applyFill="1" applyBorder="1" applyAlignment="1" applyProtection="1">
      <alignment vertical="center" shrinkToFit="1"/>
    </xf>
    <xf numFmtId="179" fontId="9" fillId="0" borderId="24" xfId="25" applyNumberFormat="1" applyFont="1" applyFill="1" applyBorder="1" applyAlignment="1" applyProtection="1">
      <alignment horizontal="center" vertical="center"/>
    </xf>
    <xf numFmtId="177" fontId="9" fillId="0" borderId="7" xfId="25" applyNumberFormat="1" applyFont="1" applyFill="1" applyBorder="1" applyAlignment="1" applyProtection="1">
      <alignment vertical="center"/>
    </xf>
    <xf numFmtId="40" fontId="9" fillId="0" borderId="8" xfId="13" applyNumberFormat="1" applyFont="1" applyFill="1" applyBorder="1" applyAlignment="1" applyProtection="1">
      <alignment vertical="center" shrinkToFit="1"/>
    </xf>
    <xf numFmtId="180" fontId="9" fillId="0" borderId="8" xfId="13" applyNumberFormat="1" applyFont="1" applyFill="1" applyBorder="1" applyAlignment="1" applyProtection="1">
      <alignment vertical="center" shrinkToFit="1"/>
    </xf>
    <xf numFmtId="40" fontId="9" fillId="0" borderId="10" xfId="13" applyNumberFormat="1" applyFont="1" applyFill="1" applyBorder="1" applyAlignment="1" applyProtection="1">
      <alignment vertical="center" shrinkToFit="1"/>
    </xf>
    <xf numFmtId="3" fontId="9" fillId="0" borderId="9" xfId="25" applyNumberFormat="1" applyFont="1" applyFill="1" applyBorder="1" applyAlignment="1" applyProtection="1">
      <alignment vertical="center"/>
    </xf>
    <xf numFmtId="40" fontId="9" fillId="0" borderId="4" xfId="13" applyNumberFormat="1" applyFont="1" applyFill="1" applyBorder="1" applyAlignment="1" applyProtection="1">
      <alignment vertical="center" shrinkToFit="1"/>
    </xf>
    <xf numFmtId="40" fontId="9" fillId="0" borderId="11" xfId="13" applyNumberFormat="1" applyFont="1" applyFill="1" applyBorder="1" applyAlignment="1" applyProtection="1">
      <alignment vertical="center" shrinkToFit="1"/>
    </xf>
    <xf numFmtId="179" fontId="9" fillId="0" borderId="11" xfId="25" applyNumberFormat="1" applyFont="1" applyFill="1" applyBorder="1" applyAlignment="1" applyProtection="1">
      <alignment horizontal="center" vertical="center"/>
    </xf>
    <xf numFmtId="179" fontId="9" fillId="0" borderId="17" xfId="25" applyNumberFormat="1" applyFont="1" applyFill="1" applyBorder="1" applyAlignment="1" applyProtection="1">
      <alignment horizontal="center" vertical="center"/>
    </xf>
    <xf numFmtId="177" fontId="9" fillId="0" borderId="12" xfId="25" applyNumberFormat="1" applyFont="1" applyFill="1" applyBorder="1" applyAlignment="1" applyProtection="1">
      <alignment vertical="center"/>
    </xf>
    <xf numFmtId="40" fontId="9" fillId="0" borderId="13" xfId="13" applyNumberFormat="1" applyFont="1" applyFill="1" applyBorder="1" applyAlignment="1" applyProtection="1">
      <alignment vertical="center" shrinkToFit="1"/>
    </xf>
    <xf numFmtId="180" fontId="9" fillId="0" borderId="13" xfId="13" applyNumberFormat="1" applyFont="1" applyFill="1" applyBorder="1" applyAlignment="1" applyProtection="1">
      <alignment vertical="center" shrinkToFit="1"/>
    </xf>
    <xf numFmtId="40" fontId="9" fillId="0" borderId="16" xfId="13" applyNumberFormat="1" applyFont="1" applyFill="1" applyBorder="1" applyAlignment="1" applyProtection="1">
      <alignment vertical="center" shrinkToFit="1"/>
    </xf>
    <xf numFmtId="3" fontId="9" fillId="0" borderId="15" xfId="25" applyNumberFormat="1" applyFont="1" applyFill="1" applyBorder="1" applyAlignment="1" applyProtection="1">
      <alignment vertical="center"/>
    </xf>
    <xf numFmtId="40" fontId="9" fillId="0" borderId="17" xfId="13" applyNumberFormat="1" applyFont="1" applyFill="1" applyBorder="1" applyAlignment="1" applyProtection="1">
      <alignment vertical="center" shrinkToFit="1"/>
    </xf>
    <xf numFmtId="0" fontId="9" fillId="0" borderId="26" xfId="25" applyFont="1" applyFill="1" applyBorder="1" applyAlignment="1" applyProtection="1">
      <alignment horizontal="center" vertical="center"/>
    </xf>
    <xf numFmtId="0" fontId="9" fillId="0" borderId="27" xfId="25" applyFont="1" applyFill="1" applyBorder="1" applyAlignment="1" applyProtection="1">
      <alignment horizontal="center" vertical="center"/>
    </xf>
    <xf numFmtId="0" fontId="9" fillId="0" borderId="28" xfId="25" applyFont="1" applyFill="1" applyBorder="1" applyAlignment="1" applyProtection="1">
      <alignment horizontal="center" vertical="center"/>
    </xf>
    <xf numFmtId="0" fontId="9" fillId="0" borderId="29" xfId="25" applyFont="1" applyFill="1" applyBorder="1" applyAlignment="1" applyProtection="1">
      <alignment horizontal="center" vertical="center"/>
    </xf>
    <xf numFmtId="0" fontId="9" fillId="0" borderId="30" xfId="25" applyFont="1" applyFill="1" applyBorder="1" applyAlignment="1" applyProtection="1">
      <alignment horizontal="center" vertical="center" shrinkToFit="1"/>
    </xf>
    <xf numFmtId="0" fontId="9" fillId="0" borderId="31" xfId="25" applyFont="1" applyFill="1" applyBorder="1" applyAlignment="1" applyProtection="1">
      <alignment horizontal="center" vertical="center" shrinkToFit="1"/>
    </xf>
    <xf numFmtId="179" fontId="9" fillId="0" borderId="1" xfId="25" applyNumberFormat="1" applyFont="1" applyFill="1" applyBorder="1" applyAlignment="1" applyProtection="1">
      <alignment horizontal="center" vertical="center"/>
    </xf>
    <xf numFmtId="179" fontId="9" fillId="0" borderId="35" xfId="25" applyNumberFormat="1" applyFont="1" applyFill="1" applyBorder="1" applyAlignment="1" applyProtection="1">
      <alignment horizontal="center" vertical="center"/>
    </xf>
    <xf numFmtId="179" fontId="9" fillId="0" borderId="3" xfId="25" applyNumberFormat="1" applyFont="1" applyFill="1" applyBorder="1" applyAlignment="1" applyProtection="1">
      <alignment horizontal="center" vertical="center"/>
    </xf>
    <xf numFmtId="177" fontId="9" fillId="0" borderId="36" xfId="25" applyNumberFormat="1" applyFont="1" applyFill="1" applyBorder="1" applyAlignment="1" applyProtection="1">
      <alignment vertical="center"/>
    </xf>
    <xf numFmtId="40" fontId="9" fillId="0" borderId="37" xfId="13" applyNumberFormat="1" applyFont="1" applyFill="1" applyBorder="1" applyAlignment="1" applyProtection="1">
      <alignment vertical="center" shrinkToFit="1"/>
    </xf>
    <xf numFmtId="40" fontId="9" fillId="0" borderId="38" xfId="13" applyNumberFormat="1" applyFont="1" applyFill="1" applyBorder="1" applyAlignment="1" applyProtection="1">
      <alignment vertical="center" shrinkToFit="1"/>
    </xf>
    <xf numFmtId="3" fontId="9" fillId="0" borderId="39" xfId="25" applyNumberFormat="1" applyFont="1" applyFill="1" applyBorder="1" applyAlignment="1" applyProtection="1">
      <alignment vertical="center"/>
    </xf>
    <xf numFmtId="40" fontId="9" fillId="0" borderId="40" xfId="13" applyNumberFormat="1" applyFont="1" applyFill="1" applyBorder="1" applyAlignment="1" applyProtection="1">
      <alignment vertical="center" shrinkToFit="1"/>
    </xf>
    <xf numFmtId="40" fontId="9" fillId="0" borderId="41" xfId="13" applyNumberFormat="1" applyFont="1" applyFill="1" applyBorder="1" applyAlignment="1" applyProtection="1">
      <alignment vertical="center" shrinkToFit="1"/>
    </xf>
    <xf numFmtId="179" fontId="9" fillId="0" borderId="42" xfId="25" applyNumberFormat="1" applyFont="1" applyFill="1" applyBorder="1" applyAlignment="1" applyProtection="1">
      <alignment horizontal="center" vertical="center"/>
    </xf>
    <xf numFmtId="179" fontId="9" fillId="0" borderId="41" xfId="25" applyNumberFormat="1" applyFont="1" applyFill="1" applyBorder="1" applyAlignment="1" applyProtection="1">
      <alignment horizontal="center" vertical="center"/>
    </xf>
    <xf numFmtId="0" fontId="9" fillId="0" borderId="23" xfId="25" applyFont="1" applyFill="1" applyBorder="1" applyAlignment="1" applyProtection="1">
      <alignment horizontal="center" vertical="center"/>
    </xf>
    <xf numFmtId="179" fontId="9" fillId="0" borderId="25" xfId="25" applyNumberFormat="1" applyFont="1" applyFill="1" applyBorder="1" applyAlignment="1" applyProtection="1">
      <alignment horizontal="center" vertical="center"/>
    </xf>
    <xf numFmtId="40" fontId="9" fillId="0" borderId="46" xfId="13" applyNumberFormat="1" applyFont="1" applyFill="1" applyBorder="1" applyAlignment="1" applyProtection="1">
      <alignment vertical="center" shrinkToFit="1"/>
    </xf>
    <xf numFmtId="2" fontId="9" fillId="0" borderId="4" xfId="13" applyNumberFormat="1" applyFont="1" applyFill="1" applyBorder="1" applyAlignment="1" applyProtection="1">
      <alignment vertical="center" shrinkToFit="1"/>
    </xf>
    <xf numFmtId="180" fontId="9" fillId="0" borderId="37" xfId="13" applyNumberFormat="1" applyFont="1" applyFill="1" applyBorder="1" applyAlignment="1" applyProtection="1">
      <alignment vertical="center" shrinkToFit="1"/>
    </xf>
    <xf numFmtId="0" fontId="9" fillId="0" borderId="0" xfId="25" applyFont="1" applyFill="1" applyBorder="1" applyAlignment="1" applyProtection="1">
      <alignment horizontal="center" vertical="center" wrapText="1"/>
    </xf>
    <xf numFmtId="0" fontId="9" fillId="0" borderId="0" xfId="25" applyFont="1" applyFill="1" applyBorder="1" applyAlignment="1" applyProtection="1">
      <alignment horizontal="center" vertical="center"/>
    </xf>
    <xf numFmtId="0" fontId="9" fillId="0" borderId="0" xfId="25" applyFont="1" applyFill="1" applyBorder="1" applyAlignment="1" applyProtection="1">
      <alignment horizontal="center" vertical="center" shrinkToFit="1"/>
    </xf>
    <xf numFmtId="40" fontId="9" fillId="0" borderId="0" xfId="13" applyNumberFormat="1" applyFont="1" applyFill="1" applyBorder="1" applyAlignment="1" applyProtection="1">
      <alignment vertical="center" shrinkToFit="1"/>
    </xf>
    <xf numFmtId="0" fontId="9" fillId="0" borderId="0" xfId="36" applyFont="1" applyProtection="1">
      <alignment vertical="center"/>
    </xf>
    <xf numFmtId="0" fontId="16" fillId="0" borderId="0" xfId="36" applyFont="1" applyProtection="1">
      <alignment vertical="center"/>
    </xf>
    <xf numFmtId="0" fontId="21" fillId="0" borderId="0" xfId="36" applyFont="1" applyProtection="1">
      <alignment vertical="center"/>
    </xf>
    <xf numFmtId="0" fontId="9" fillId="0" borderId="0" xfId="36" applyFont="1" applyAlignment="1" applyProtection="1">
      <alignment horizontal="center" vertical="center"/>
    </xf>
    <xf numFmtId="0" fontId="9" fillId="0" borderId="0" xfId="36" applyFont="1" applyFill="1" applyProtection="1">
      <alignment vertical="center"/>
    </xf>
    <xf numFmtId="0" fontId="9" fillId="0" borderId="0" xfId="36" applyFont="1" applyFill="1" applyAlignment="1" applyProtection="1">
      <alignment horizontal="center" vertical="center"/>
    </xf>
    <xf numFmtId="0" fontId="21" fillId="0" borderId="0" xfId="36" applyFont="1" applyAlignment="1" applyProtection="1">
      <alignment horizontal="center" vertical="center"/>
    </xf>
    <xf numFmtId="0" fontId="5" fillId="0" borderId="0" xfId="36" applyFont="1" applyAlignment="1" applyProtection="1">
      <alignment horizontal="left" vertical="center"/>
    </xf>
    <xf numFmtId="38" fontId="9" fillId="0" borderId="23" xfId="36" applyNumberFormat="1" applyFont="1" applyBorder="1" applyAlignment="1" applyProtection="1">
      <alignment vertical="center"/>
    </xf>
    <xf numFmtId="0" fontId="15" fillId="0" borderId="0" xfId="36" applyFont="1" applyAlignment="1" applyProtection="1">
      <alignment horizontal="left" vertical="center"/>
    </xf>
    <xf numFmtId="38" fontId="9" fillId="0" borderId="11" xfId="36" applyNumberFormat="1" applyFont="1" applyBorder="1" applyAlignment="1" applyProtection="1">
      <alignment vertical="center"/>
    </xf>
    <xf numFmtId="0" fontId="14" fillId="0" borderId="0" xfId="36" applyFont="1" applyFill="1" applyAlignment="1" applyProtection="1">
      <alignment vertical="top"/>
    </xf>
    <xf numFmtId="38" fontId="9" fillId="0" borderId="17" xfId="36" applyNumberFormat="1" applyFont="1" applyBorder="1" applyAlignment="1" applyProtection="1">
      <alignment vertical="center"/>
    </xf>
    <xf numFmtId="38" fontId="9" fillId="0" borderId="41" xfId="36" applyNumberFormat="1" applyFont="1" applyBorder="1" applyAlignment="1" applyProtection="1">
      <alignment vertical="center"/>
    </xf>
    <xf numFmtId="38" fontId="9" fillId="0" borderId="46" xfId="36" applyNumberFormat="1" applyFont="1" applyBorder="1" applyAlignment="1" applyProtection="1">
      <alignment vertical="center"/>
    </xf>
    <xf numFmtId="40" fontId="9" fillId="0" borderId="57" xfId="10" applyNumberFormat="1" applyFont="1" applyFill="1" applyBorder="1" applyAlignment="1" applyProtection="1">
      <alignment vertical="center"/>
    </xf>
    <xf numFmtId="40" fontId="9" fillId="0" borderId="0" xfId="10" applyNumberFormat="1" applyFont="1" applyFill="1" applyBorder="1" applyAlignment="1" applyProtection="1">
      <alignment vertical="center"/>
    </xf>
    <xf numFmtId="38" fontId="9" fillId="0" borderId="47" xfId="36" applyNumberFormat="1" applyFont="1" applyFill="1" applyBorder="1" applyAlignment="1" applyProtection="1">
      <alignment vertical="center"/>
    </xf>
    <xf numFmtId="0" fontId="9" fillId="0" borderId="0" xfId="36" applyFont="1" applyFill="1" applyAlignment="1" applyProtection="1">
      <alignment vertical="top" wrapText="1"/>
    </xf>
    <xf numFmtId="0" fontId="21" fillId="0" borderId="0" xfId="36" applyFont="1" applyFill="1" applyProtection="1">
      <alignment vertical="center"/>
    </xf>
    <xf numFmtId="0" fontId="9" fillId="0" borderId="0" xfId="36" applyFont="1" applyFill="1" applyAlignment="1" applyProtection="1">
      <alignment horizontal="left" vertical="top" wrapText="1"/>
    </xf>
    <xf numFmtId="4" fontId="9" fillId="0" borderId="7" xfId="38" applyNumberFormat="1" applyFont="1" applyFill="1" applyBorder="1" applyAlignment="1" applyProtection="1">
      <alignment horizontal="center" vertical="center" wrapText="1"/>
    </xf>
    <xf numFmtId="4" fontId="9" fillId="0" borderId="9" xfId="38" applyNumberFormat="1" applyFont="1" applyFill="1" applyBorder="1" applyAlignment="1" applyProtection="1">
      <alignment horizontal="center" vertical="center"/>
    </xf>
    <xf numFmtId="4" fontId="9" fillId="0" borderId="24" xfId="38" applyNumberFormat="1" applyFont="1" applyFill="1" applyBorder="1" applyAlignment="1" applyProtection="1">
      <alignment horizontal="center" vertical="center"/>
    </xf>
    <xf numFmtId="4" fontId="9" fillId="0" borderId="4" xfId="38" applyNumberFormat="1" applyFont="1" applyFill="1" applyBorder="1" applyAlignment="1" applyProtection="1">
      <alignment horizontal="center" vertical="center"/>
    </xf>
    <xf numFmtId="4" fontId="9" fillId="0" borderId="11" xfId="38" applyNumberFormat="1" applyFont="1" applyFill="1" applyBorder="1" applyAlignment="1" applyProtection="1">
      <alignment horizontal="center" vertical="center" wrapText="1"/>
    </xf>
    <xf numFmtId="0" fontId="9" fillId="0" borderId="0" xfId="36" applyFont="1" applyBorder="1" applyAlignment="1" applyProtection="1">
      <alignment vertical="center"/>
    </xf>
    <xf numFmtId="0" fontId="9" fillId="0" borderId="0" xfId="36" applyFont="1" applyFill="1" applyBorder="1" applyAlignment="1" applyProtection="1">
      <alignment horizontal="center" vertical="center"/>
    </xf>
    <xf numFmtId="3" fontId="9" fillId="0" borderId="19" xfId="38" applyNumberFormat="1" applyFont="1" applyFill="1" applyBorder="1" applyAlignment="1" applyProtection="1">
      <alignment horizontal="right"/>
    </xf>
    <xf numFmtId="3" fontId="9" fillId="0" borderId="22" xfId="38" applyNumberFormat="1" applyFont="1" applyFill="1" applyBorder="1" applyAlignment="1" applyProtection="1">
      <alignment horizontal="right"/>
    </xf>
    <xf numFmtId="4" fontId="9" fillId="0" borderId="19" xfId="38" applyNumberFormat="1" applyFont="1" applyFill="1" applyBorder="1" applyAlignment="1" applyProtection="1">
      <alignment horizontal="right"/>
    </xf>
    <xf numFmtId="4" fontId="9" fillId="0" borderId="23" xfId="38" applyNumberFormat="1" applyFont="1" applyFill="1" applyBorder="1" applyAlignment="1" applyProtection="1">
      <alignment horizontal="right"/>
    </xf>
    <xf numFmtId="3" fontId="9" fillId="0" borderId="8" xfId="38" applyNumberFormat="1" applyFont="1" applyFill="1" applyBorder="1" applyAlignment="1" applyProtection="1">
      <alignment horizontal="right"/>
    </xf>
    <xf numFmtId="40" fontId="9" fillId="0" borderId="34" xfId="13" applyNumberFormat="1" applyFont="1" applyFill="1" applyBorder="1" applyAlignment="1" applyProtection="1">
      <alignment horizontal="right"/>
    </xf>
    <xf numFmtId="40" fontId="14" fillId="0" borderId="0" xfId="36" applyNumberFormat="1" applyFont="1" applyFill="1" applyBorder="1" applyAlignment="1" applyProtection="1">
      <alignment vertical="center"/>
    </xf>
    <xf numFmtId="40" fontId="7" fillId="0" borderId="0" xfId="11" applyNumberFormat="1" applyFont="1" applyBorder="1" applyProtection="1">
      <alignment vertical="center"/>
    </xf>
    <xf numFmtId="40" fontId="7" fillId="0" borderId="0" xfId="11" applyNumberFormat="1" applyFont="1" applyBorder="1" applyAlignment="1" applyProtection="1">
      <alignment horizontal="right" vertical="center"/>
    </xf>
    <xf numFmtId="3" fontId="9" fillId="0" borderId="7" xfId="38" applyNumberFormat="1" applyFont="1" applyFill="1" applyBorder="1" applyAlignment="1" applyProtection="1">
      <alignment horizontal="right"/>
    </xf>
    <xf numFmtId="3" fontId="9" fillId="0" borderId="9" xfId="38" applyNumberFormat="1" applyFont="1" applyFill="1" applyBorder="1" applyAlignment="1" applyProtection="1">
      <alignment horizontal="right"/>
    </xf>
    <xf numFmtId="4" fontId="9" fillId="0" borderId="7" xfId="38" applyNumberFormat="1" applyFont="1" applyFill="1" applyBorder="1" applyAlignment="1" applyProtection="1">
      <alignment horizontal="right"/>
    </xf>
    <xf numFmtId="4" fontId="9" fillId="0" borderId="11" xfId="38" applyNumberFormat="1" applyFont="1" applyFill="1" applyBorder="1" applyAlignment="1" applyProtection="1">
      <alignment horizontal="right"/>
    </xf>
    <xf numFmtId="40" fontId="9" fillId="0" borderId="5" xfId="13" applyNumberFormat="1" applyFont="1" applyFill="1" applyBorder="1" applyAlignment="1" applyProtection="1">
      <alignment horizontal="right"/>
    </xf>
    <xf numFmtId="40" fontId="14" fillId="0" borderId="0" xfId="36" applyNumberFormat="1" applyFont="1" applyFill="1" applyBorder="1" applyAlignment="1" applyProtection="1">
      <alignment horizontal="center" vertical="center"/>
    </xf>
    <xf numFmtId="38" fontId="7" fillId="0" borderId="0" xfId="11" applyFont="1" applyBorder="1" applyProtection="1">
      <alignment vertical="center"/>
    </xf>
    <xf numFmtId="40" fontId="14" fillId="0" borderId="18" xfId="36" applyNumberFormat="1" applyFont="1" applyBorder="1" applyAlignment="1" applyProtection="1">
      <alignment vertical="center"/>
    </xf>
    <xf numFmtId="40" fontId="14" fillId="0" borderId="69" xfId="36" applyNumberFormat="1" applyFont="1" applyBorder="1" applyAlignment="1" applyProtection="1">
      <alignment vertical="center"/>
    </xf>
    <xf numFmtId="178" fontId="9" fillId="0" borderId="0" xfId="36" applyNumberFormat="1" applyFont="1" applyFill="1" applyBorder="1" applyAlignment="1" applyProtection="1">
      <alignment horizontal="right" vertical="center"/>
    </xf>
    <xf numFmtId="0" fontId="21" fillId="2" borderId="0" xfId="36" applyFont="1" applyFill="1" applyProtection="1">
      <alignment vertical="center"/>
    </xf>
    <xf numFmtId="3" fontId="9" fillId="0" borderId="33" xfId="38" applyNumberFormat="1" applyFont="1" applyFill="1" applyBorder="1" applyAlignment="1" applyProtection="1">
      <alignment horizontal="right"/>
    </xf>
    <xf numFmtId="40" fontId="14" fillId="0" borderId="25" xfId="36" applyNumberFormat="1" applyFont="1" applyBorder="1" applyAlignment="1" applyProtection="1">
      <alignment vertical="center"/>
    </xf>
    <xf numFmtId="40" fontId="14" fillId="0" borderId="24" xfId="36" applyNumberFormat="1" applyFont="1" applyBorder="1" applyAlignment="1" applyProtection="1">
      <alignment vertical="center"/>
    </xf>
    <xf numFmtId="178" fontId="9" fillId="0" borderId="61" xfId="36" applyNumberFormat="1" applyFont="1" applyFill="1" applyBorder="1" applyAlignment="1" applyProtection="1">
      <alignment horizontal="right" vertical="center"/>
    </xf>
    <xf numFmtId="4" fontId="9" fillId="0" borderId="8" xfId="38" applyNumberFormat="1" applyFont="1" applyFill="1" applyBorder="1" applyAlignment="1" applyProtection="1">
      <alignment horizontal="right"/>
    </xf>
    <xf numFmtId="3" fontId="9" fillId="0" borderId="53" xfId="38" applyNumberFormat="1" applyFont="1" applyFill="1" applyBorder="1" applyAlignment="1" applyProtection="1">
      <alignment horizontal="right"/>
    </xf>
    <xf numFmtId="40" fontId="14" fillId="0" borderId="52" xfId="36" applyNumberFormat="1" applyFont="1" applyBorder="1" applyAlignment="1" applyProtection="1">
      <alignment vertical="center"/>
    </xf>
    <xf numFmtId="40" fontId="14" fillId="0" borderId="28" xfId="36" applyNumberFormat="1" applyFont="1" applyBorder="1" applyAlignment="1" applyProtection="1">
      <alignment vertical="center"/>
    </xf>
    <xf numFmtId="40" fontId="14" fillId="0" borderId="3" xfId="36" applyNumberFormat="1" applyFont="1" applyBorder="1" applyAlignment="1" applyProtection="1">
      <alignment vertical="center"/>
    </xf>
    <xf numFmtId="40" fontId="14" fillId="0" borderId="54" xfId="36" applyNumberFormat="1" applyFont="1" applyBorder="1" applyAlignment="1" applyProtection="1">
      <alignment vertical="center"/>
    </xf>
    <xf numFmtId="40" fontId="14" fillId="0" borderId="0" xfId="36" applyNumberFormat="1" applyFont="1" applyBorder="1" applyAlignment="1" applyProtection="1">
      <alignment vertical="center"/>
    </xf>
    <xf numFmtId="3" fontId="9" fillId="0" borderId="12" xfId="38" applyNumberFormat="1" applyFont="1" applyFill="1" applyBorder="1" applyAlignment="1" applyProtection="1">
      <alignment horizontal="right"/>
    </xf>
    <xf numFmtId="3" fontId="9" fillId="0" borderId="15" xfId="38" applyNumberFormat="1" applyFont="1" applyFill="1" applyBorder="1" applyAlignment="1" applyProtection="1">
      <alignment horizontal="right"/>
    </xf>
    <xf numFmtId="4" fontId="9" fillId="0" borderId="12" xfId="38" applyNumberFormat="1" applyFont="1" applyFill="1" applyBorder="1" applyAlignment="1" applyProtection="1">
      <alignment horizontal="right"/>
    </xf>
    <xf numFmtId="3" fontId="9" fillId="0" borderId="45" xfId="38" applyNumberFormat="1" applyFont="1" applyFill="1" applyBorder="1" applyAlignment="1" applyProtection="1">
      <alignment horizontal="right"/>
    </xf>
    <xf numFmtId="4" fontId="9" fillId="0" borderId="17" xfId="38" applyNumberFormat="1" applyFont="1" applyFill="1" applyBorder="1" applyAlignment="1" applyProtection="1">
      <alignment horizontal="right"/>
    </xf>
    <xf numFmtId="3" fontId="9" fillId="0" borderId="29" xfId="38" applyNumberFormat="1" applyFont="1" applyFill="1" applyBorder="1" applyAlignment="1" applyProtection="1">
      <alignment horizontal="right"/>
    </xf>
    <xf numFmtId="3" fontId="9" fillId="0" borderId="6" xfId="38" applyNumberFormat="1" applyFont="1" applyFill="1" applyBorder="1" applyAlignment="1" applyProtection="1">
      <alignment horizontal="right"/>
    </xf>
    <xf numFmtId="40" fontId="9" fillId="0" borderId="55" xfId="13" applyNumberFormat="1" applyFont="1" applyFill="1" applyBorder="1" applyAlignment="1" applyProtection="1">
      <alignment horizontal="right"/>
    </xf>
    <xf numFmtId="40" fontId="14" fillId="0" borderId="75" xfId="36" applyNumberFormat="1" applyFont="1" applyBorder="1" applyAlignment="1" applyProtection="1">
      <alignment vertical="center"/>
    </xf>
    <xf numFmtId="40" fontId="14" fillId="0" borderId="76" xfId="36" applyNumberFormat="1" applyFont="1" applyBorder="1" applyAlignment="1" applyProtection="1">
      <alignment vertical="center"/>
    </xf>
    <xf numFmtId="3" fontId="9" fillId="0" borderId="36" xfId="38" applyNumberFormat="1" applyFont="1" applyFill="1" applyBorder="1" applyAlignment="1" applyProtection="1">
      <alignment horizontal="right"/>
    </xf>
    <xf numFmtId="3" fontId="9" fillId="0" borderId="39" xfId="38" applyNumberFormat="1" applyFont="1" applyFill="1" applyBorder="1" applyAlignment="1" applyProtection="1">
      <alignment horizontal="right"/>
    </xf>
    <xf numFmtId="4" fontId="9" fillId="0" borderId="36" xfId="38" applyNumberFormat="1" applyFont="1" applyFill="1" applyBorder="1" applyAlignment="1" applyProtection="1">
      <alignment horizontal="right"/>
    </xf>
    <xf numFmtId="4" fontId="9" fillId="0" borderId="40" xfId="38" applyNumberFormat="1" applyFont="1" applyFill="1" applyBorder="1" applyAlignment="1" applyProtection="1">
      <alignment horizontal="right"/>
    </xf>
    <xf numFmtId="3" fontId="9" fillId="0" borderId="43" xfId="38" applyNumberFormat="1" applyFont="1" applyFill="1" applyBorder="1" applyAlignment="1" applyProtection="1">
      <alignment horizontal="right"/>
    </xf>
    <xf numFmtId="4" fontId="9" fillId="0" borderId="41" xfId="38" applyNumberFormat="1" applyFont="1" applyFill="1" applyBorder="1" applyAlignment="1" applyProtection="1">
      <alignment horizontal="right"/>
    </xf>
    <xf numFmtId="3" fontId="9" fillId="0" borderId="20" xfId="38" applyNumberFormat="1" applyFont="1" applyFill="1" applyBorder="1" applyAlignment="1" applyProtection="1">
      <alignment horizontal="right"/>
    </xf>
    <xf numFmtId="3" fontId="9" fillId="0" borderId="40" xfId="38" applyNumberFormat="1" applyFont="1" applyFill="1" applyBorder="1" applyAlignment="1" applyProtection="1">
      <alignment horizontal="right"/>
    </xf>
    <xf numFmtId="40" fontId="9" fillId="0" borderId="23" xfId="13" applyNumberFormat="1" applyFont="1" applyFill="1" applyBorder="1" applyAlignment="1" applyProtection="1">
      <alignment horizontal="right"/>
    </xf>
    <xf numFmtId="40" fontId="14" fillId="0" borderId="42" xfId="36" applyNumberFormat="1" applyFont="1" applyBorder="1" applyAlignment="1" applyProtection="1">
      <alignment vertical="center"/>
    </xf>
    <xf numFmtId="40" fontId="14" fillId="0" borderId="59" xfId="36" applyNumberFormat="1" applyFont="1" applyBorder="1" applyAlignment="1" applyProtection="1">
      <alignment vertical="center"/>
    </xf>
    <xf numFmtId="40" fontId="17" fillId="0" borderId="0" xfId="36" applyNumberFormat="1" applyFont="1" applyBorder="1" applyAlignment="1" applyProtection="1">
      <alignment vertical="center"/>
    </xf>
    <xf numFmtId="40" fontId="9" fillId="0" borderId="0" xfId="36" applyNumberFormat="1" applyFont="1" applyFill="1" applyBorder="1" applyAlignment="1" applyProtection="1">
      <alignment vertical="top"/>
    </xf>
    <xf numFmtId="40" fontId="9" fillId="0" borderId="0" xfId="36" applyNumberFormat="1" applyFont="1" applyFill="1" applyBorder="1" applyAlignment="1" applyProtection="1">
      <alignment horizontal="right" vertical="top"/>
    </xf>
    <xf numFmtId="0" fontId="21" fillId="2" borderId="0" xfId="36" applyFont="1" applyFill="1" applyBorder="1" applyProtection="1">
      <alignment vertical="center"/>
    </xf>
    <xf numFmtId="0" fontId="21" fillId="0" borderId="0" xfId="36" applyFont="1" applyBorder="1" applyProtection="1">
      <alignment vertical="center"/>
    </xf>
    <xf numFmtId="177" fontId="9" fillId="0" borderId="0" xfId="36" applyNumberFormat="1" applyFont="1" applyBorder="1" applyAlignment="1" applyProtection="1">
      <alignment vertical="center"/>
    </xf>
    <xf numFmtId="0" fontId="9" fillId="0" borderId="0" xfId="36" applyFont="1" applyFill="1" applyBorder="1" applyAlignment="1" applyProtection="1">
      <alignment vertical="top"/>
    </xf>
    <xf numFmtId="0" fontId="7" fillId="0" borderId="0" xfId="28" applyFont="1" applyBorder="1" applyProtection="1">
      <alignment vertical="center"/>
    </xf>
    <xf numFmtId="40" fontId="7" fillId="0" borderId="0" xfId="28" applyNumberFormat="1" applyFont="1" applyBorder="1" applyProtection="1">
      <alignment vertical="center"/>
    </xf>
    <xf numFmtId="38" fontId="21" fillId="0" borderId="0" xfId="36" applyNumberFormat="1" applyFont="1" applyProtection="1">
      <alignment vertical="center"/>
    </xf>
    <xf numFmtId="3" fontId="21" fillId="0" borderId="0" xfId="36" applyNumberFormat="1" applyFont="1" applyProtection="1">
      <alignment vertical="center"/>
    </xf>
    <xf numFmtId="40" fontId="21" fillId="0" borderId="0" xfId="10" applyNumberFormat="1" applyFont="1" applyProtection="1">
      <alignment vertical="center"/>
    </xf>
    <xf numFmtId="178" fontId="9" fillId="3" borderId="50" xfId="36" applyNumberFormat="1" applyFont="1" applyFill="1" applyBorder="1" applyAlignment="1" applyProtection="1">
      <alignment horizontal="right" vertical="center"/>
      <protection locked="0"/>
    </xf>
    <xf numFmtId="178" fontId="9" fillId="3" borderId="51" xfId="36" applyNumberFormat="1" applyFont="1" applyFill="1" applyBorder="1" applyAlignment="1" applyProtection="1">
      <alignment horizontal="right" vertical="center"/>
      <protection locked="0"/>
    </xf>
    <xf numFmtId="178" fontId="9" fillId="3" borderId="98" xfId="36" applyNumberFormat="1" applyFont="1" applyFill="1" applyBorder="1" applyAlignment="1" applyProtection="1">
      <alignment horizontal="right" vertical="center"/>
      <protection locked="0"/>
    </xf>
    <xf numFmtId="4" fontId="9" fillId="0" borderId="32" xfId="38" applyNumberFormat="1" applyFont="1" applyFill="1" applyBorder="1" applyAlignment="1" applyProtection="1">
      <alignment horizontal="right"/>
    </xf>
    <xf numFmtId="4" fontId="9" fillId="0" borderId="4" xfId="38" applyNumberFormat="1" applyFont="1" applyFill="1" applyBorder="1" applyAlignment="1" applyProtection="1">
      <alignment horizontal="right"/>
    </xf>
    <xf numFmtId="4" fontId="9" fillId="0" borderId="6" xfId="38" applyNumberFormat="1" applyFont="1" applyFill="1" applyBorder="1" applyAlignment="1" applyProtection="1">
      <alignment horizontal="right"/>
    </xf>
    <xf numFmtId="0" fontId="9" fillId="0" borderId="0" xfId="36" applyFont="1" applyBorder="1" applyAlignment="1" applyProtection="1">
      <alignment horizontal="center" vertical="center"/>
    </xf>
    <xf numFmtId="3" fontId="9" fillId="0" borderId="4" xfId="38" applyNumberFormat="1" applyFont="1" applyFill="1" applyBorder="1" applyAlignment="1" applyProtection="1">
      <alignment horizontal="right"/>
    </xf>
    <xf numFmtId="0" fontId="9" fillId="0" borderId="4" xfId="25" applyFont="1" applyFill="1" applyBorder="1" applyAlignment="1" applyProtection="1">
      <alignment horizontal="center" vertical="center"/>
    </xf>
    <xf numFmtId="0" fontId="9" fillId="0" borderId="5" xfId="25" applyFont="1" applyFill="1" applyBorder="1" applyAlignment="1" applyProtection="1">
      <alignment horizontal="center" vertical="center"/>
    </xf>
    <xf numFmtId="4" fontId="9" fillId="0" borderId="24" xfId="38" applyNumberFormat="1" applyFont="1" applyFill="1" applyBorder="1" applyAlignment="1" applyProtection="1">
      <alignment horizontal="center" vertical="center" wrapText="1"/>
    </xf>
    <xf numFmtId="4" fontId="9" fillId="0" borderId="4" xfId="38" applyNumberFormat="1" applyFont="1" applyFill="1" applyBorder="1" applyAlignment="1" applyProtection="1">
      <alignment horizontal="center" vertical="center" wrapText="1"/>
    </xf>
    <xf numFmtId="0" fontId="9" fillId="0" borderId="25" xfId="25" applyFont="1" applyFill="1" applyBorder="1" applyAlignment="1" applyProtection="1">
      <alignment horizontal="center" vertical="center"/>
    </xf>
    <xf numFmtId="0" fontId="9" fillId="0" borderId="24" xfId="25" applyFont="1" applyFill="1" applyBorder="1" applyAlignment="1" applyProtection="1">
      <alignment horizontal="center" vertical="center"/>
    </xf>
    <xf numFmtId="0" fontId="9" fillId="0" borderId="9" xfId="25" applyFont="1" applyFill="1" applyBorder="1" applyAlignment="1" applyProtection="1">
      <alignment horizontal="center" vertical="center"/>
    </xf>
    <xf numFmtId="0" fontId="9" fillId="0" borderId="6" xfId="25" applyFont="1" applyFill="1" applyBorder="1" applyAlignment="1" applyProtection="1">
      <alignment horizontal="center" vertical="center" shrinkToFit="1"/>
    </xf>
    <xf numFmtId="0" fontId="9" fillId="0" borderId="14" xfId="25" applyFont="1" applyFill="1" applyBorder="1" applyAlignment="1" applyProtection="1">
      <alignment horizontal="center" vertical="center" shrinkToFit="1"/>
    </xf>
    <xf numFmtId="0" fontId="9" fillId="0" borderId="70" xfId="36" applyFont="1" applyBorder="1" applyAlignment="1" applyProtection="1">
      <alignment horizontal="center" vertical="center" wrapText="1"/>
    </xf>
    <xf numFmtId="0" fontId="9" fillId="0" borderId="35" xfId="36" applyFont="1" applyBorder="1" applyAlignment="1" applyProtection="1">
      <alignment horizontal="center" vertical="center"/>
    </xf>
    <xf numFmtId="0" fontId="9" fillId="0" borderId="2" xfId="36" applyFont="1" applyBorder="1" applyAlignment="1" applyProtection="1">
      <alignment horizontal="center" vertical="center"/>
    </xf>
    <xf numFmtId="0" fontId="9" fillId="0" borderId="58" xfId="36" applyFont="1" applyBorder="1" applyAlignment="1" applyProtection="1">
      <alignment horizontal="center" vertical="center"/>
    </xf>
    <xf numFmtId="0" fontId="9" fillId="0" borderId="59" xfId="36" applyFont="1" applyBorder="1" applyAlignment="1" applyProtection="1">
      <alignment horizontal="center" vertical="center"/>
    </xf>
    <xf numFmtId="0" fontId="9" fillId="0" borderId="60" xfId="36" applyFont="1" applyBorder="1" applyAlignment="1" applyProtection="1">
      <alignment horizontal="center" vertical="center"/>
    </xf>
    <xf numFmtId="0" fontId="9" fillId="0" borderId="69" xfId="25" applyFont="1" applyFill="1" applyBorder="1" applyAlignment="1" applyProtection="1">
      <alignment horizontal="center" vertical="center"/>
    </xf>
    <xf numFmtId="0" fontId="9" fillId="0" borderId="34" xfId="25" applyFont="1" applyFill="1" applyBorder="1" applyAlignment="1" applyProtection="1">
      <alignment horizontal="center" vertical="center"/>
    </xf>
    <xf numFmtId="0" fontId="9" fillId="0" borderId="59" xfId="25" applyFont="1" applyFill="1" applyBorder="1" applyAlignment="1" applyProtection="1">
      <alignment horizontal="center" vertical="center" shrinkToFit="1"/>
    </xf>
    <xf numFmtId="0" fontId="9" fillId="0" borderId="60" xfId="25" applyFont="1" applyFill="1" applyBorder="1" applyAlignment="1" applyProtection="1">
      <alignment horizontal="center" vertical="center" shrinkToFit="1"/>
    </xf>
    <xf numFmtId="0" fontId="9" fillId="0" borderId="70" xfId="25" applyFont="1" applyFill="1" applyBorder="1" applyAlignment="1" applyProtection="1">
      <alignment horizontal="center" vertical="center" textRotation="255"/>
    </xf>
    <xf numFmtId="0" fontId="9" fillId="0" borderId="74" xfId="25" applyFont="1" applyFill="1" applyBorder="1" applyAlignment="1" applyProtection="1">
      <alignment horizontal="center" vertical="center" textRotation="255"/>
    </xf>
    <xf numFmtId="38" fontId="9" fillId="0" borderId="18" xfId="36" applyNumberFormat="1" applyFont="1" applyBorder="1" applyAlignment="1" applyProtection="1">
      <alignment horizontal="right" vertical="center"/>
    </xf>
    <xf numFmtId="38" fontId="9" fillId="0" borderId="34" xfId="36" applyNumberFormat="1" applyFont="1" applyBorder="1" applyAlignment="1" applyProtection="1">
      <alignment horizontal="right" vertical="center"/>
    </xf>
    <xf numFmtId="38" fontId="9" fillId="0" borderId="25" xfId="36" applyNumberFormat="1" applyFont="1" applyBorder="1" applyAlignment="1" applyProtection="1">
      <alignment horizontal="right" vertical="center"/>
    </xf>
    <xf numFmtId="38" fontId="9" fillId="0" borderId="5" xfId="36" applyNumberFormat="1" applyFont="1" applyBorder="1" applyAlignment="1" applyProtection="1">
      <alignment horizontal="right" vertical="center"/>
    </xf>
    <xf numFmtId="0" fontId="9" fillId="0" borderId="63" xfId="36" applyFont="1" applyFill="1" applyBorder="1" applyAlignment="1" applyProtection="1">
      <alignment horizontal="center" vertical="center" wrapText="1"/>
    </xf>
    <xf numFmtId="0" fontId="9" fillId="0" borderId="64" xfId="36" applyFont="1" applyFill="1" applyBorder="1" applyAlignment="1" applyProtection="1">
      <alignment horizontal="center" vertical="center" wrapText="1"/>
    </xf>
    <xf numFmtId="0" fontId="9" fillId="0" borderId="65" xfId="36" applyFont="1" applyFill="1" applyBorder="1" applyAlignment="1" applyProtection="1">
      <alignment horizontal="center" vertical="center" wrapText="1"/>
    </xf>
    <xf numFmtId="0" fontId="9" fillId="0" borderId="66" xfId="36" applyFont="1" applyFill="1" applyBorder="1" applyAlignment="1" applyProtection="1">
      <alignment horizontal="center" vertical="center" wrapText="1"/>
    </xf>
    <xf numFmtId="0" fontId="9" fillId="0" borderId="67" xfId="36" applyFont="1" applyFill="1" applyBorder="1" applyAlignment="1" applyProtection="1">
      <alignment horizontal="center" vertical="center" wrapText="1"/>
    </xf>
    <xf numFmtId="0" fontId="9" fillId="0" borderId="68" xfId="36" applyFont="1" applyFill="1" applyBorder="1" applyAlignment="1" applyProtection="1">
      <alignment horizontal="center" vertical="center" wrapText="1"/>
    </xf>
    <xf numFmtId="0" fontId="9" fillId="0" borderId="18" xfId="25" applyFont="1" applyFill="1" applyBorder="1" applyAlignment="1" applyProtection="1">
      <alignment horizontal="center" vertical="center"/>
    </xf>
    <xf numFmtId="0" fontId="9" fillId="0" borderId="69" xfId="25" applyFont="1" applyFill="1" applyBorder="1" applyAlignment="1" applyProtection="1">
      <alignment horizontal="center" vertical="center" wrapText="1"/>
    </xf>
    <xf numFmtId="0" fontId="9" fillId="0" borderId="34" xfId="25" applyFont="1" applyFill="1" applyBorder="1" applyAlignment="1" applyProtection="1">
      <alignment horizontal="center" vertical="center" wrapText="1"/>
    </xf>
    <xf numFmtId="0" fontId="9" fillId="0" borderId="18" xfId="25" applyFont="1" applyFill="1" applyBorder="1" applyAlignment="1" applyProtection="1">
      <alignment horizontal="center" vertical="center" wrapText="1"/>
    </xf>
    <xf numFmtId="0" fontId="9" fillId="0" borderId="70" xfId="25" applyFont="1" applyFill="1" applyBorder="1" applyAlignment="1" applyProtection="1">
      <alignment horizontal="center" vertical="center" wrapText="1"/>
    </xf>
    <xf numFmtId="0" fontId="9" fillId="0" borderId="41" xfId="25" applyFont="1" applyFill="1" applyBorder="1" applyAlignment="1" applyProtection="1">
      <alignment horizontal="center" vertical="center" wrapText="1"/>
    </xf>
    <xf numFmtId="0" fontId="9" fillId="0" borderId="71" xfId="36" applyFont="1" applyFill="1" applyBorder="1" applyAlignment="1" applyProtection="1">
      <alignment horizontal="center" vertical="center" wrapText="1"/>
    </xf>
    <xf numFmtId="0" fontId="9" fillId="0" borderId="72" xfId="36" applyFont="1" applyFill="1" applyBorder="1" applyAlignment="1" applyProtection="1">
      <alignment horizontal="center" vertical="center" wrapText="1"/>
    </xf>
    <xf numFmtId="0" fontId="9" fillId="0" borderId="73" xfId="36" applyFont="1" applyFill="1" applyBorder="1" applyAlignment="1" applyProtection="1">
      <alignment horizontal="center" vertical="center" wrapText="1"/>
    </xf>
    <xf numFmtId="0" fontId="9" fillId="0" borderId="35" xfId="25" applyFont="1" applyFill="1" applyBorder="1" applyAlignment="1" applyProtection="1">
      <alignment horizontal="center" vertical="center" textRotation="255"/>
    </xf>
    <xf numFmtId="38" fontId="9" fillId="0" borderId="56" xfId="36" applyNumberFormat="1" applyFont="1" applyBorder="1" applyAlignment="1" applyProtection="1">
      <alignment horizontal="right" vertical="center"/>
    </xf>
    <xf numFmtId="38" fontId="9" fillId="0" borderId="14" xfId="36" applyNumberFormat="1" applyFont="1" applyBorder="1" applyAlignment="1" applyProtection="1">
      <alignment horizontal="right" vertical="center"/>
    </xf>
    <xf numFmtId="40" fontId="9" fillId="0" borderId="75" xfId="36" applyNumberFormat="1" applyFont="1" applyFill="1" applyBorder="1" applyAlignment="1" applyProtection="1">
      <alignment horizontal="center" vertical="center"/>
    </xf>
    <xf numFmtId="40" fontId="9" fillId="0" borderId="62" xfId="36" applyNumberFormat="1" applyFont="1" applyFill="1" applyBorder="1" applyAlignment="1" applyProtection="1">
      <alignment horizontal="center" vertical="center"/>
    </xf>
    <xf numFmtId="38" fontId="9" fillId="0" borderId="59" xfId="36" applyNumberFormat="1" applyFont="1" applyFill="1" applyBorder="1" applyAlignment="1" applyProtection="1">
      <alignment horizontal="right" vertical="center"/>
    </xf>
    <xf numFmtId="38" fontId="9" fillId="0" borderId="60" xfId="36" applyNumberFormat="1" applyFont="1" applyFill="1" applyBorder="1" applyAlignment="1" applyProtection="1">
      <alignment horizontal="right" vertical="center"/>
    </xf>
    <xf numFmtId="0" fontId="9" fillId="0" borderId="46" xfId="25" applyFont="1" applyFill="1" applyBorder="1" applyAlignment="1" applyProtection="1">
      <alignment horizontal="center" vertical="center" wrapText="1" shrinkToFit="1"/>
    </xf>
    <xf numFmtId="0" fontId="3" fillId="0" borderId="35" xfId="36" applyFont="1" applyBorder="1" applyAlignment="1" applyProtection="1">
      <alignment horizontal="center" vertical="center" wrapText="1" shrinkToFit="1"/>
    </xf>
    <xf numFmtId="0" fontId="9" fillId="0" borderId="46" xfId="25" applyFont="1" applyFill="1" applyBorder="1" applyAlignment="1" applyProtection="1">
      <alignment horizontal="center" vertical="center" shrinkToFit="1"/>
    </xf>
    <xf numFmtId="0" fontId="3" fillId="0" borderId="35" xfId="36" applyFont="1" applyBorder="1" applyAlignment="1" applyProtection="1">
      <alignment horizontal="center" vertical="center"/>
    </xf>
    <xf numFmtId="0" fontId="9" fillId="0" borderId="6" xfId="25" applyFont="1" applyFill="1" applyBorder="1" applyAlignment="1" applyProtection="1">
      <alignment horizontal="center" vertical="center" shrinkToFit="1"/>
    </xf>
    <xf numFmtId="0" fontId="9" fillId="0" borderId="14" xfId="25" applyFont="1" applyFill="1" applyBorder="1" applyAlignment="1" applyProtection="1">
      <alignment horizontal="center" vertical="center" shrinkToFit="1"/>
    </xf>
    <xf numFmtId="0" fontId="9" fillId="0" borderId="75" xfId="25" applyFont="1" applyFill="1" applyBorder="1" applyAlignment="1" applyProtection="1">
      <alignment horizontal="center" vertical="center"/>
    </xf>
    <xf numFmtId="0" fontId="9" fillId="0" borderId="76" xfId="25" applyFont="1" applyFill="1" applyBorder="1" applyAlignment="1" applyProtection="1">
      <alignment horizontal="center" vertical="center"/>
    </xf>
    <xf numFmtId="38" fontId="9" fillId="0" borderId="77" xfId="13" applyFont="1" applyFill="1" applyBorder="1" applyAlignment="1" applyProtection="1">
      <alignment horizontal="center" vertical="center" shrinkToFit="1"/>
    </xf>
    <xf numFmtId="38" fontId="9" fillId="0" borderId="78" xfId="13" applyFont="1" applyFill="1" applyBorder="1" applyAlignment="1" applyProtection="1">
      <alignment horizontal="center" vertical="center" shrinkToFit="1"/>
    </xf>
    <xf numFmtId="38" fontId="9" fillId="0" borderId="79" xfId="13" applyFont="1" applyFill="1" applyBorder="1" applyAlignment="1" applyProtection="1">
      <alignment horizontal="center" vertical="center" shrinkToFit="1"/>
    </xf>
    <xf numFmtId="3" fontId="9" fillId="0" borderId="80" xfId="13" applyNumberFormat="1" applyFont="1" applyFill="1" applyBorder="1" applyAlignment="1" applyProtection="1">
      <alignment horizontal="center" vertical="center" shrinkToFit="1"/>
    </xf>
    <xf numFmtId="3" fontId="9" fillId="0" borderId="81" xfId="13" applyNumberFormat="1" applyFont="1" applyFill="1" applyBorder="1" applyAlignment="1" applyProtection="1">
      <alignment horizontal="center" vertical="center" shrinkToFit="1"/>
    </xf>
    <xf numFmtId="3" fontId="9" fillId="0" borderId="82" xfId="13" applyNumberFormat="1" applyFont="1" applyFill="1" applyBorder="1" applyAlignment="1" applyProtection="1">
      <alignment horizontal="center" vertical="center" shrinkToFit="1"/>
    </xf>
    <xf numFmtId="3" fontId="9" fillId="0" borderId="77" xfId="13" applyNumberFormat="1" applyFont="1" applyFill="1" applyBorder="1" applyAlignment="1" applyProtection="1">
      <alignment horizontal="center" vertical="center" shrinkToFit="1"/>
    </xf>
    <xf numFmtId="3" fontId="9" fillId="0" borderId="78" xfId="13" applyNumberFormat="1" applyFont="1" applyFill="1" applyBorder="1" applyAlignment="1" applyProtection="1">
      <alignment horizontal="center" vertical="center" shrinkToFit="1"/>
    </xf>
    <xf numFmtId="0" fontId="7" fillId="0" borderId="0" xfId="28" applyFont="1" applyBorder="1" applyAlignment="1" applyProtection="1">
      <alignment horizontal="center" vertical="center" wrapText="1" shrinkToFit="1"/>
    </xf>
    <xf numFmtId="4" fontId="9" fillId="0" borderId="25" xfId="38" applyNumberFormat="1" applyFont="1" applyFill="1" applyBorder="1" applyAlignment="1" applyProtection="1">
      <alignment horizontal="center" vertical="center" wrapText="1"/>
    </xf>
    <xf numFmtId="4" fontId="9" fillId="0" borderId="24" xfId="38" applyNumberFormat="1" applyFont="1" applyFill="1" applyBorder="1" applyAlignment="1" applyProtection="1">
      <alignment horizontal="center" vertical="center" wrapText="1"/>
    </xf>
    <xf numFmtId="4" fontId="9" fillId="0" borderId="9" xfId="38" applyNumberFormat="1" applyFont="1" applyFill="1" applyBorder="1" applyAlignment="1" applyProtection="1">
      <alignment horizontal="center" vertical="center" wrapText="1"/>
    </xf>
    <xf numFmtId="4" fontId="9" fillId="0" borderId="4" xfId="38" applyNumberFormat="1" applyFont="1" applyFill="1" applyBorder="1" applyAlignment="1" applyProtection="1">
      <alignment horizontal="center" vertical="center" wrapText="1"/>
    </xf>
    <xf numFmtId="4" fontId="9" fillId="0" borderId="5" xfId="38" applyNumberFormat="1" applyFont="1" applyFill="1" applyBorder="1" applyAlignment="1" applyProtection="1">
      <alignment horizontal="center" vertical="center" wrapText="1"/>
    </xf>
    <xf numFmtId="0" fontId="7" fillId="0" borderId="0" xfId="28" applyFont="1" applyBorder="1" applyAlignment="1" applyProtection="1">
      <alignment horizontal="center" vertical="center" wrapText="1"/>
    </xf>
    <xf numFmtId="0" fontId="9" fillId="0" borderId="25" xfId="25" applyFont="1" applyFill="1" applyBorder="1" applyAlignment="1" applyProtection="1">
      <alignment horizontal="center" vertical="center"/>
    </xf>
    <xf numFmtId="0" fontId="9" fillId="0" borderId="24" xfId="25" applyFont="1" applyFill="1" applyBorder="1" applyAlignment="1" applyProtection="1">
      <alignment horizontal="center" vertical="center"/>
    </xf>
    <xf numFmtId="0" fontId="9" fillId="0" borderId="9" xfId="25" applyFont="1" applyFill="1" applyBorder="1" applyAlignment="1" applyProtection="1">
      <alignment horizontal="center" vertical="center"/>
    </xf>
    <xf numFmtId="0" fontId="9" fillId="0" borderId="4" xfId="25" applyFont="1" applyFill="1" applyBorder="1" applyAlignment="1" applyProtection="1">
      <alignment horizontal="center" vertical="center"/>
    </xf>
    <xf numFmtId="0" fontId="9" fillId="0" borderId="5" xfId="25" applyFont="1" applyFill="1" applyBorder="1" applyAlignment="1" applyProtection="1">
      <alignment horizontal="center" vertical="center"/>
    </xf>
    <xf numFmtId="0" fontId="9" fillId="0" borderId="97" xfId="25" applyFont="1" applyFill="1" applyBorder="1" applyAlignment="1" applyProtection="1">
      <alignment horizontal="center" vertical="center" wrapText="1"/>
    </xf>
    <xf numFmtId="0" fontId="9" fillId="0" borderId="55" xfId="25" applyFont="1" applyFill="1" applyBorder="1" applyAlignment="1" applyProtection="1">
      <alignment horizontal="center" vertical="center" wrapText="1"/>
    </xf>
    <xf numFmtId="0" fontId="9" fillId="0" borderId="31" xfId="25" applyFont="1" applyFill="1" applyBorder="1" applyAlignment="1" applyProtection="1">
      <alignment horizontal="center" vertical="center" wrapText="1"/>
    </xf>
    <xf numFmtId="0" fontId="9" fillId="0" borderId="60" xfId="25" applyFont="1" applyFill="1" applyBorder="1" applyAlignment="1" applyProtection="1">
      <alignment horizontal="center" vertical="center" wrapText="1"/>
    </xf>
    <xf numFmtId="0" fontId="15" fillId="0" borderId="0" xfId="36" applyFont="1" applyFill="1" applyAlignment="1" applyProtection="1">
      <alignment horizontal="left" vertical="top" wrapText="1"/>
    </xf>
    <xf numFmtId="4" fontId="9" fillId="0" borderId="1" xfId="38" applyNumberFormat="1" applyFont="1" applyFill="1" applyBorder="1" applyAlignment="1" applyProtection="1">
      <alignment horizontal="center" vertical="center" wrapText="1"/>
    </xf>
    <xf numFmtId="4" fontId="9" fillId="0" borderId="2" xfId="38" applyNumberFormat="1" applyFont="1" applyFill="1" applyBorder="1" applyAlignment="1" applyProtection="1">
      <alignment horizontal="center" vertical="center" wrapText="1"/>
    </xf>
    <xf numFmtId="4" fontId="9" fillId="0" borderId="58" xfId="38" applyNumberFormat="1" applyFont="1" applyFill="1" applyBorder="1" applyAlignment="1" applyProtection="1">
      <alignment horizontal="center" vertical="center" wrapText="1"/>
    </xf>
    <xf numFmtId="4" fontId="9" fillId="0" borderId="48" xfId="38" applyNumberFormat="1" applyFont="1" applyFill="1" applyBorder="1" applyAlignment="1" applyProtection="1">
      <alignment horizontal="center" vertical="center" wrapText="1"/>
    </xf>
    <xf numFmtId="4" fontId="9" fillId="0" borderId="49" xfId="38" applyNumberFormat="1" applyFont="1" applyFill="1" applyBorder="1" applyAlignment="1" applyProtection="1">
      <alignment horizontal="center" vertical="center" wrapText="1"/>
    </xf>
    <xf numFmtId="4" fontId="9" fillId="0" borderId="44" xfId="38" applyNumberFormat="1" applyFont="1" applyFill="1" applyBorder="1" applyAlignment="1" applyProtection="1">
      <alignment horizontal="center" vertical="center" wrapText="1"/>
    </xf>
    <xf numFmtId="4" fontId="9" fillId="0" borderId="34" xfId="38" applyNumberFormat="1" applyFont="1" applyFill="1" applyBorder="1" applyAlignment="1" applyProtection="1">
      <alignment horizontal="center" vertical="center" wrapText="1"/>
    </xf>
    <xf numFmtId="0" fontId="7" fillId="0" borderId="0" xfId="28" applyFont="1" applyBorder="1" applyAlignment="1" applyProtection="1">
      <alignment horizontal="center" vertical="center"/>
    </xf>
    <xf numFmtId="3" fontId="9" fillId="0" borderId="89" xfId="38" applyNumberFormat="1" applyFont="1" applyFill="1" applyBorder="1" applyAlignment="1" applyProtection="1">
      <alignment horizontal="right"/>
    </xf>
    <xf numFmtId="3" fontId="9" fillId="0" borderId="90" xfId="38" applyNumberFormat="1" applyFont="1" applyFill="1" applyBorder="1" applyAlignment="1" applyProtection="1">
      <alignment horizontal="right"/>
    </xf>
    <xf numFmtId="4" fontId="9" fillId="0" borderId="4" xfId="38" applyNumberFormat="1" applyFont="1" applyFill="1" applyBorder="1" applyAlignment="1" applyProtection="1">
      <alignment horizontal="right"/>
    </xf>
    <xf numFmtId="4" fontId="9" fillId="0" borderId="5" xfId="38" applyNumberFormat="1" applyFont="1" applyFill="1" applyBorder="1" applyAlignment="1" applyProtection="1">
      <alignment horizontal="right"/>
    </xf>
    <xf numFmtId="177" fontId="9" fillId="0" borderId="0" xfId="36" applyNumberFormat="1" applyFont="1" applyBorder="1" applyAlignment="1" applyProtection="1">
      <alignment horizontal="right" vertical="center"/>
    </xf>
    <xf numFmtId="0" fontId="9" fillId="0" borderId="0" xfId="36" applyFont="1" applyBorder="1" applyAlignment="1" applyProtection="1">
      <alignment horizontal="center" vertical="center"/>
    </xf>
    <xf numFmtId="3" fontId="9" fillId="0" borderId="32" xfId="38" applyNumberFormat="1" applyFont="1" applyFill="1" applyBorder="1" applyAlignment="1" applyProtection="1">
      <alignment horizontal="right"/>
    </xf>
    <xf numFmtId="3" fontId="9" fillId="0" borderId="34" xfId="38" applyNumberFormat="1" applyFont="1" applyFill="1" applyBorder="1" applyAlignment="1" applyProtection="1">
      <alignment horizontal="right"/>
    </xf>
    <xf numFmtId="4" fontId="9" fillId="0" borderId="32" xfId="38" applyNumberFormat="1" applyFont="1" applyFill="1" applyBorder="1" applyAlignment="1" applyProtection="1">
      <alignment horizontal="right"/>
    </xf>
    <xf numFmtId="4" fontId="9" fillId="0" borderId="34" xfId="38" applyNumberFormat="1" applyFont="1" applyFill="1" applyBorder="1" applyAlignment="1" applyProtection="1">
      <alignment horizontal="right"/>
    </xf>
    <xf numFmtId="40" fontId="9" fillId="0" borderId="1" xfId="36" applyNumberFormat="1" applyFont="1" applyBorder="1" applyAlignment="1" applyProtection="1">
      <alignment horizontal="center" vertical="center" wrapText="1"/>
    </xf>
    <xf numFmtId="40" fontId="9" fillId="0" borderId="2" xfId="36" applyNumberFormat="1" applyFont="1" applyBorder="1" applyAlignment="1" applyProtection="1">
      <alignment horizontal="center" vertical="center"/>
    </xf>
    <xf numFmtId="40" fontId="9" fillId="0" borderId="58" xfId="36" applyNumberFormat="1" applyFont="1" applyBorder="1" applyAlignment="1" applyProtection="1">
      <alignment horizontal="center" vertical="center"/>
    </xf>
    <xf numFmtId="40" fontId="9" fillId="0" borderId="3" xfId="36" applyNumberFormat="1" applyFont="1" applyBorder="1" applyAlignment="1" applyProtection="1">
      <alignment horizontal="center" vertical="center"/>
    </xf>
    <xf numFmtId="40" fontId="9" fillId="0" borderId="0" xfId="36" applyNumberFormat="1" applyFont="1" applyBorder="1" applyAlignment="1" applyProtection="1">
      <alignment horizontal="center" vertical="center"/>
    </xf>
    <xf numFmtId="40" fontId="9" fillId="0" borderId="54" xfId="36" applyNumberFormat="1" applyFont="1" applyBorder="1" applyAlignment="1" applyProtection="1">
      <alignment horizontal="center" vertical="center"/>
    </xf>
    <xf numFmtId="176" fontId="9" fillId="0" borderId="0" xfId="36" applyNumberFormat="1" applyFont="1" applyBorder="1" applyAlignment="1" applyProtection="1">
      <alignment horizontal="right" vertical="center"/>
    </xf>
    <xf numFmtId="3" fontId="9" fillId="0" borderId="4" xfId="38" applyNumberFormat="1" applyFont="1" applyFill="1" applyBorder="1" applyAlignment="1" applyProtection="1">
      <alignment horizontal="right"/>
    </xf>
    <xf numFmtId="3" fontId="9" fillId="0" borderId="5" xfId="38" applyNumberFormat="1" applyFont="1" applyFill="1" applyBorder="1" applyAlignment="1" applyProtection="1">
      <alignment horizontal="right"/>
    </xf>
    <xf numFmtId="0" fontId="9" fillId="0" borderId="83" xfId="36" applyFont="1" applyFill="1" applyBorder="1" applyAlignment="1" applyProtection="1">
      <alignment horizontal="center" vertical="center" wrapText="1"/>
    </xf>
    <xf numFmtId="0" fontId="3" fillId="0" borderId="84" xfId="36" applyFont="1" applyBorder="1" applyAlignment="1" applyProtection="1">
      <alignment vertical="center"/>
    </xf>
    <xf numFmtId="0" fontId="9" fillId="0" borderId="85" xfId="36" applyFont="1" applyFill="1" applyBorder="1" applyAlignment="1" applyProtection="1">
      <alignment horizontal="center" vertical="center" wrapText="1"/>
    </xf>
    <xf numFmtId="0" fontId="3" fillId="0" borderId="86" xfId="36" applyFont="1" applyBorder="1" applyAlignment="1" applyProtection="1">
      <alignment vertical="center"/>
    </xf>
    <xf numFmtId="0" fontId="3" fillId="0" borderId="85" xfId="36" applyFont="1" applyBorder="1" applyAlignment="1" applyProtection="1">
      <alignment vertical="center"/>
    </xf>
    <xf numFmtId="0" fontId="3" fillId="0" borderId="87" xfId="36" applyFont="1" applyBorder="1" applyAlignment="1" applyProtection="1">
      <alignment vertical="center"/>
    </xf>
    <xf numFmtId="0" fontId="3" fillId="0" borderId="88" xfId="36" applyFont="1" applyBorder="1" applyAlignment="1" applyProtection="1">
      <alignment vertical="center"/>
    </xf>
    <xf numFmtId="3" fontId="9" fillId="0" borderId="91" xfId="38" applyNumberFormat="1" applyFont="1" applyFill="1" applyBorder="1" applyAlignment="1" applyProtection="1">
      <alignment horizontal="center"/>
    </xf>
    <xf numFmtId="3" fontId="9" fillId="0" borderId="92" xfId="38" applyNumberFormat="1" applyFont="1" applyFill="1" applyBorder="1" applyAlignment="1" applyProtection="1">
      <alignment horizontal="center"/>
    </xf>
    <xf numFmtId="3" fontId="9" fillId="0" borderId="93" xfId="38" applyNumberFormat="1" applyFont="1" applyFill="1" applyBorder="1" applyAlignment="1" applyProtection="1">
      <alignment horizontal="center"/>
    </xf>
    <xf numFmtId="3" fontId="9" fillId="0" borderId="94" xfId="38" applyNumberFormat="1" applyFont="1" applyFill="1" applyBorder="1" applyAlignment="1" applyProtection="1">
      <alignment horizontal="center"/>
    </xf>
    <xf numFmtId="4" fontId="9" fillId="0" borderId="97" xfId="38" applyNumberFormat="1" applyFont="1" applyFill="1" applyBorder="1" applyAlignment="1" applyProtection="1">
      <alignment horizontal="right"/>
    </xf>
    <xf numFmtId="4" fontId="9" fillId="0" borderId="55" xfId="38" applyNumberFormat="1" applyFont="1" applyFill="1" applyBorder="1" applyAlignment="1" applyProtection="1">
      <alignment horizontal="right"/>
    </xf>
    <xf numFmtId="40" fontId="14" fillId="0" borderId="75" xfId="36" applyNumberFormat="1" applyFont="1" applyBorder="1" applyAlignment="1" applyProtection="1">
      <alignment horizontal="center" vertical="center"/>
    </xf>
    <xf numFmtId="40" fontId="14" fillId="0" borderId="62" xfId="36" applyNumberFormat="1" applyFont="1" applyBorder="1" applyAlignment="1" applyProtection="1">
      <alignment horizontal="center" vertical="center"/>
    </xf>
    <xf numFmtId="40" fontId="14" fillId="0" borderId="60" xfId="36" applyNumberFormat="1" applyFont="1" applyBorder="1" applyAlignment="1" applyProtection="1">
      <alignment horizontal="center" vertical="center"/>
    </xf>
    <xf numFmtId="3" fontId="9" fillId="0" borderId="95" xfId="38" applyNumberFormat="1" applyFont="1" applyFill="1" applyBorder="1" applyAlignment="1" applyProtection="1">
      <alignment horizontal="center"/>
    </xf>
    <xf numFmtId="3" fontId="9" fillId="0" borderId="96" xfId="38" applyNumberFormat="1" applyFont="1" applyFill="1" applyBorder="1" applyAlignment="1" applyProtection="1">
      <alignment horizontal="center"/>
    </xf>
    <xf numFmtId="40" fontId="14" fillId="0" borderId="42" xfId="36" applyNumberFormat="1" applyFont="1" applyBorder="1" applyAlignment="1" applyProtection="1">
      <alignment horizontal="center" vertical="center"/>
    </xf>
    <xf numFmtId="40" fontId="14" fillId="0" borderId="59" xfId="36" applyNumberFormat="1" applyFont="1" applyBorder="1" applyAlignment="1" applyProtection="1">
      <alignment horizontal="center" vertical="center"/>
    </xf>
    <xf numFmtId="4" fontId="9" fillId="0" borderId="6" xfId="38" applyNumberFormat="1" applyFont="1" applyFill="1" applyBorder="1" applyAlignment="1" applyProtection="1">
      <alignment horizontal="right"/>
    </xf>
    <xf numFmtId="4" fontId="9" fillId="0" borderId="14" xfId="38" applyNumberFormat="1" applyFont="1" applyFill="1" applyBorder="1" applyAlignment="1" applyProtection="1">
      <alignment horizontal="right"/>
    </xf>
    <xf numFmtId="0" fontId="4" fillId="0" borderId="1" xfId="20" applyFont="1" applyBorder="1" applyAlignment="1" applyProtection="1">
      <alignment horizontal="left" vertical="top"/>
      <protection locked="0"/>
    </xf>
    <xf numFmtId="0" fontId="4" fillId="0" borderId="2" xfId="20" applyFont="1" applyBorder="1" applyAlignment="1" applyProtection="1">
      <alignment horizontal="left" vertical="top"/>
      <protection locked="0"/>
    </xf>
    <xf numFmtId="0" fontId="4" fillId="0" borderId="58" xfId="20" applyFont="1" applyBorder="1" applyAlignment="1" applyProtection="1">
      <alignment horizontal="left" vertical="top"/>
      <protection locked="0"/>
    </xf>
    <xf numFmtId="0" fontId="4" fillId="0" borderId="3" xfId="20" applyFont="1" applyBorder="1" applyAlignment="1" applyProtection="1">
      <alignment horizontal="left" vertical="top"/>
      <protection locked="0"/>
    </xf>
    <xf numFmtId="0" fontId="4" fillId="0" borderId="0" xfId="20" applyFont="1" applyBorder="1" applyAlignment="1" applyProtection="1">
      <alignment horizontal="left" vertical="top"/>
      <protection locked="0"/>
    </xf>
    <xf numFmtId="0" fontId="4" fillId="0" borderId="54" xfId="20" applyFont="1" applyBorder="1" applyAlignment="1" applyProtection="1">
      <alignment horizontal="left" vertical="top"/>
      <protection locked="0"/>
    </xf>
    <xf numFmtId="0" fontId="4" fillId="0" borderId="42" xfId="20" applyFont="1" applyBorder="1" applyAlignment="1" applyProtection="1">
      <alignment horizontal="left" vertical="top"/>
      <protection locked="0"/>
    </xf>
    <xf numFmtId="0" fontId="4" fillId="0" borderId="59" xfId="20" applyFont="1" applyBorder="1" applyAlignment="1" applyProtection="1">
      <alignment horizontal="left" vertical="top"/>
      <protection locked="0"/>
    </xf>
    <xf numFmtId="0" fontId="4" fillId="0" borderId="60" xfId="20" applyFont="1" applyBorder="1" applyAlignment="1" applyProtection="1">
      <alignment horizontal="left" vertical="top"/>
      <protection locked="0"/>
    </xf>
    <xf numFmtId="0" fontId="3" fillId="0" borderId="78" xfId="36" applyFont="1" applyBorder="1" applyAlignment="1" applyProtection="1">
      <alignment horizontal="center" vertical="center" shrinkToFit="1"/>
    </xf>
    <xf numFmtId="0" fontId="3" fillId="0" borderId="79" xfId="36" applyFont="1" applyBorder="1" applyAlignment="1" applyProtection="1">
      <alignment horizontal="center" vertical="center" shrinkToFit="1"/>
    </xf>
    <xf numFmtId="0" fontId="22" fillId="0" borderId="75" xfId="20" applyFont="1" applyBorder="1" applyAlignment="1" applyProtection="1">
      <alignment horizontal="left" vertical="center"/>
    </xf>
    <xf numFmtId="0" fontId="22" fillId="0" borderId="62" xfId="20" applyFont="1" applyBorder="1" applyAlignment="1" applyProtection="1">
      <alignment horizontal="left" vertical="center"/>
    </xf>
    <xf numFmtId="0" fontId="22" fillId="0" borderId="3" xfId="20" applyFont="1" applyBorder="1" applyAlignment="1" applyProtection="1">
      <alignment vertical="center"/>
    </xf>
    <xf numFmtId="0" fontId="22" fillId="0" borderId="0" xfId="20" applyFont="1" applyBorder="1" applyAlignment="1" applyProtection="1">
      <alignment vertical="center"/>
    </xf>
    <xf numFmtId="0" fontId="4" fillId="0" borderId="3" xfId="20" applyFont="1" applyBorder="1" applyAlignment="1" applyProtection="1">
      <alignment vertical="top"/>
    </xf>
    <xf numFmtId="0" fontId="4" fillId="0" borderId="0" xfId="20" applyFont="1" applyBorder="1" applyAlignment="1" applyProtection="1">
      <alignment vertical="top"/>
    </xf>
  </cellXfs>
  <cellStyles count="44">
    <cellStyle name="???ｽ?づ??" xfId="1"/>
    <cellStyle name="???ｽ?ゑぷ0" xfId="2"/>
    <cellStyle name="???兢???ぷ0" xfId="3"/>
    <cellStyle name="???兢?酒??" xfId="4"/>
    <cellStyle name="?兎?ぷ" xfId="5"/>
    <cellStyle name="パーセント 2" xfId="6"/>
    <cellStyle name="パーセント 3" xfId="7"/>
    <cellStyle name="桁区切り 2" xfId="8"/>
    <cellStyle name="桁区切り 2 2" xfId="9"/>
    <cellStyle name="桁区切り 3" xfId="10"/>
    <cellStyle name="桁区切り 3 2" xfId="11"/>
    <cellStyle name="桁区切り 3 3" xfId="12"/>
    <cellStyle name="桁区切り 4" xfId="13"/>
    <cellStyle name="桁区切り 4 2" xfId="14"/>
    <cellStyle name="桁区切り 5" xfId="15"/>
    <cellStyle name="据ｏげ0" xfId="16"/>
    <cellStyle name="据ｏべぷ" xfId="17"/>
    <cellStyle name="通貨 2" xfId="18"/>
    <cellStyle name="標準" xfId="0" builtinId="0"/>
    <cellStyle name="標準 10" xfId="19"/>
    <cellStyle name="標準 10 2" xfId="20"/>
    <cellStyle name="標準 2" xfId="21"/>
    <cellStyle name="標準 2 2" xfId="22"/>
    <cellStyle name="標準 2_丙種用紙" xfId="23"/>
    <cellStyle name="標準 3" xfId="24"/>
    <cellStyle name="標準 3 2" xfId="25"/>
    <cellStyle name="標準 3 3" xfId="26"/>
    <cellStyle name="標準 4" xfId="27"/>
    <cellStyle name="標準 4 2" xfId="28"/>
    <cellStyle name="標準 4 3" xfId="29"/>
    <cellStyle name="標準 5" xfId="30"/>
    <cellStyle name="標準 5 2" xfId="31"/>
    <cellStyle name="標準 5 3" xfId="32"/>
    <cellStyle name="標準 6" xfId="33"/>
    <cellStyle name="標準 6 2" xfId="34"/>
    <cellStyle name="標準 7" xfId="35"/>
    <cellStyle name="標準 8" xfId="36"/>
    <cellStyle name="標準 9" xfId="37"/>
    <cellStyle name="標準_H15電気料金" xfId="38"/>
    <cellStyle name="偮兎醖ぷ" xfId="39"/>
    <cellStyle name="湪倀乫兢揿敹〰ぷ0" xfId="40"/>
    <cellStyle name="湪倀乫兢雿酒眰〰" xfId="41"/>
    <cellStyle name="湪挀佽ｽ劖ゑぷ0" xfId="42"/>
    <cellStyle name="湪挀佽ｽ祣づ眰〰" xfId="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tabSelected="1" view="pageBreakPreview" zoomScale="80" zoomScaleNormal="100" zoomScaleSheetLayoutView="80" workbookViewId="0">
      <selection activeCell="S45" sqref="S45:W49"/>
    </sheetView>
  </sheetViews>
  <sheetFormatPr defaultColWidth="9" defaultRowHeight="12" x14ac:dyDescent="0.2"/>
  <cols>
    <col min="1" max="1" width="4.19921875" style="65" customWidth="1"/>
    <col min="2" max="2" width="2.59765625" style="65" bestFit="1" customWidth="1"/>
    <col min="3" max="5" width="8" style="65" customWidth="1"/>
    <col min="6" max="7" width="4.3984375" style="65" customWidth="1"/>
    <col min="8" max="8" width="10.5" style="65" bestFit="1" customWidth="1"/>
    <col min="9" max="9" width="8" style="65" customWidth="1"/>
    <col min="10" max="10" width="8.5" style="65" customWidth="1"/>
    <col min="11" max="11" width="10.5" style="65" customWidth="1"/>
    <col min="12" max="12" width="8.09765625" style="65" customWidth="1"/>
    <col min="13" max="14" width="8" style="65" customWidth="1"/>
    <col min="15" max="15" width="11" style="65" customWidth="1"/>
    <col min="16" max="17" width="13.5" style="65" customWidth="1"/>
    <col min="18" max="18" width="4.69921875" style="65" customWidth="1"/>
    <col min="19" max="19" width="8.09765625" style="65" customWidth="1"/>
    <col min="20" max="20" width="12.796875" style="65" customWidth="1"/>
    <col min="21" max="21" width="12.19921875" style="65" customWidth="1"/>
    <col min="22" max="22" width="8" style="65" customWidth="1"/>
    <col min="23" max="24" width="9.59765625" style="65" customWidth="1"/>
    <col min="25" max="25" width="3.59765625" style="65" customWidth="1"/>
    <col min="26" max="27" width="9" style="65"/>
    <col min="28" max="28" width="9.09765625" style="65" bestFit="1" customWidth="1"/>
    <col min="29" max="29" width="10.8984375" style="65" customWidth="1"/>
    <col min="30" max="30" width="9.09765625" style="65" bestFit="1" customWidth="1"/>
    <col min="31" max="31" width="11" style="65" bestFit="1" customWidth="1"/>
    <col min="32" max="43" width="9" style="65"/>
    <col min="44" max="44" width="10.19921875" style="65" bestFit="1" customWidth="1"/>
    <col min="45" max="49" width="9" style="65"/>
    <col min="50" max="50" width="10.19921875" style="65" bestFit="1" customWidth="1"/>
    <col min="51" max="16384" width="9" style="65"/>
  </cols>
  <sheetData>
    <row r="2" spans="2:27" ht="33.75" customHeight="1" x14ac:dyDescent="0.2">
      <c r="B2" s="63"/>
      <c r="C2" s="64" t="s">
        <v>76</v>
      </c>
      <c r="D2" s="63"/>
      <c r="E2" s="63"/>
      <c r="F2" s="63"/>
      <c r="G2" s="63"/>
      <c r="H2" s="63"/>
      <c r="I2" s="63"/>
      <c r="J2" s="63"/>
      <c r="K2" s="63"/>
      <c r="L2" s="63"/>
      <c r="M2" s="63"/>
      <c r="N2" s="63"/>
      <c r="O2" s="63"/>
      <c r="P2" s="63"/>
      <c r="Q2" s="63"/>
      <c r="R2" s="63"/>
      <c r="S2" s="63"/>
      <c r="T2" s="63"/>
      <c r="U2" s="63"/>
      <c r="V2" s="63"/>
      <c r="W2" s="63"/>
      <c r="X2" s="63"/>
      <c r="Y2" s="63"/>
      <c r="Z2" s="63"/>
    </row>
    <row r="3" spans="2:27" x14ac:dyDescent="0.2">
      <c r="B3" s="63"/>
      <c r="C3" s="63" t="s">
        <v>6</v>
      </c>
      <c r="D3" s="63"/>
      <c r="E3" s="63"/>
      <c r="F3" s="63"/>
      <c r="G3" s="63"/>
      <c r="H3" s="63"/>
      <c r="I3" s="63"/>
      <c r="J3" s="63"/>
      <c r="K3" s="63"/>
      <c r="L3" s="63"/>
      <c r="M3" s="63"/>
      <c r="N3" s="63"/>
      <c r="O3" s="63"/>
      <c r="P3" s="63"/>
      <c r="Q3" s="63"/>
      <c r="R3" s="63"/>
      <c r="S3" s="63"/>
      <c r="T3" s="63"/>
      <c r="U3" s="63"/>
      <c r="V3" s="63"/>
      <c r="W3" s="63"/>
      <c r="X3" s="63"/>
      <c r="Y3" s="63"/>
      <c r="Z3" s="63"/>
    </row>
    <row r="4" spans="2:27" ht="3.6" customHeight="1" x14ac:dyDescent="0.2">
      <c r="B4" s="63"/>
      <c r="C4" s="63"/>
      <c r="D4" s="63"/>
      <c r="E4" s="63"/>
      <c r="F4" s="63"/>
      <c r="G4" s="63"/>
      <c r="H4" s="63"/>
      <c r="I4" s="63"/>
      <c r="J4" s="63"/>
      <c r="K4" s="63"/>
      <c r="L4" s="63"/>
      <c r="M4" s="63"/>
      <c r="N4" s="63"/>
      <c r="O4" s="63"/>
      <c r="P4" s="63"/>
      <c r="Q4" s="63"/>
      <c r="R4" s="63"/>
      <c r="S4" s="63"/>
      <c r="T4" s="63"/>
      <c r="U4" s="63"/>
      <c r="V4" s="63"/>
      <c r="W4" s="63"/>
      <c r="X4" s="63"/>
      <c r="Y4" s="63"/>
      <c r="Z4" s="63"/>
    </row>
    <row r="5" spans="2:27" s="69" customFormat="1" ht="24" customHeight="1" x14ac:dyDescent="0.2">
      <c r="B5" s="188" t="s">
        <v>2</v>
      </c>
      <c r="C5" s="189"/>
      <c r="D5" s="194" t="s">
        <v>7</v>
      </c>
      <c r="E5" s="178"/>
      <c r="F5" s="178"/>
      <c r="G5" s="178"/>
      <c r="H5" s="179"/>
      <c r="I5" s="195" t="s">
        <v>8</v>
      </c>
      <c r="J5" s="195"/>
      <c r="K5" s="196"/>
      <c r="L5" s="197" t="s">
        <v>9</v>
      </c>
      <c r="M5" s="195"/>
      <c r="N5" s="195"/>
      <c r="O5" s="196"/>
      <c r="P5" s="198" t="s">
        <v>1</v>
      </c>
      <c r="Q5" s="59"/>
      <c r="R5" s="66"/>
      <c r="S5" s="188" t="s">
        <v>2</v>
      </c>
      <c r="T5" s="200"/>
      <c r="U5" s="172" t="s">
        <v>81</v>
      </c>
      <c r="V5" s="174" t="s">
        <v>4</v>
      </c>
      <c r="W5" s="175"/>
      <c r="X5" s="67"/>
      <c r="Y5" s="67"/>
      <c r="Z5" s="68"/>
      <c r="AA5" s="68"/>
    </row>
    <row r="6" spans="2:27" s="69" customFormat="1" ht="29.25" customHeight="1" x14ac:dyDescent="0.2">
      <c r="B6" s="190"/>
      <c r="C6" s="191"/>
      <c r="D6" s="1" t="s">
        <v>5</v>
      </c>
      <c r="E6" s="2" t="s">
        <v>10</v>
      </c>
      <c r="F6" s="2" t="s">
        <v>11</v>
      </c>
      <c r="G6" s="2" t="s">
        <v>12</v>
      </c>
      <c r="H6" s="3" t="s">
        <v>0</v>
      </c>
      <c r="I6" s="169" t="s">
        <v>5</v>
      </c>
      <c r="J6" s="2" t="s">
        <v>10</v>
      </c>
      <c r="K6" s="4" t="s">
        <v>0</v>
      </c>
      <c r="L6" s="169" t="s">
        <v>5</v>
      </c>
      <c r="M6" s="2" t="s">
        <v>10</v>
      </c>
      <c r="N6" s="5" t="s">
        <v>12</v>
      </c>
      <c r="O6" s="4" t="s">
        <v>0</v>
      </c>
      <c r="P6" s="199"/>
      <c r="Q6" s="59"/>
      <c r="R6" s="66"/>
      <c r="S6" s="190"/>
      <c r="T6" s="201"/>
      <c r="U6" s="173"/>
      <c r="V6" s="176"/>
      <c r="W6" s="177"/>
      <c r="X6" s="67"/>
      <c r="Y6" s="67"/>
      <c r="Z6" s="68"/>
      <c r="AA6" s="68"/>
    </row>
    <row r="7" spans="2:27" ht="14.25" customHeight="1" x14ac:dyDescent="0.2">
      <c r="B7" s="190"/>
      <c r="C7" s="191"/>
      <c r="D7" s="1" t="s">
        <v>13</v>
      </c>
      <c r="E7" s="6" t="s">
        <v>14</v>
      </c>
      <c r="F7" s="6" t="s">
        <v>43</v>
      </c>
      <c r="G7" s="6" t="s">
        <v>15</v>
      </c>
      <c r="H7" s="164" t="s">
        <v>3</v>
      </c>
      <c r="I7" s="169" t="s">
        <v>13</v>
      </c>
      <c r="J7" s="6" t="s">
        <v>14</v>
      </c>
      <c r="K7" s="7" t="s">
        <v>3</v>
      </c>
      <c r="L7" s="169" t="s">
        <v>13</v>
      </c>
      <c r="M7" s="6" t="s">
        <v>14</v>
      </c>
      <c r="N7" s="163" t="s">
        <v>39</v>
      </c>
      <c r="O7" s="7" t="s">
        <v>3</v>
      </c>
      <c r="P7" s="8" t="s">
        <v>3</v>
      </c>
      <c r="Q7" s="60"/>
      <c r="R7" s="63"/>
      <c r="S7" s="190"/>
      <c r="T7" s="201"/>
      <c r="U7" s="54" t="s">
        <v>3</v>
      </c>
      <c r="V7" s="178" t="s">
        <v>44</v>
      </c>
      <c r="W7" s="179"/>
      <c r="X7" s="67"/>
      <c r="Y7" s="67"/>
      <c r="Z7" s="67"/>
      <c r="AA7" s="67"/>
    </row>
    <row r="8" spans="2:27" ht="15.75" customHeight="1" x14ac:dyDescent="0.2">
      <c r="B8" s="192"/>
      <c r="C8" s="193"/>
      <c r="D8" s="9" t="s">
        <v>45</v>
      </c>
      <c r="E8" s="10" t="s">
        <v>46</v>
      </c>
      <c r="F8" s="10"/>
      <c r="G8" s="10" t="s">
        <v>47</v>
      </c>
      <c r="H8" s="171" t="s">
        <v>48</v>
      </c>
      <c r="I8" s="11" t="s">
        <v>49</v>
      </c>
      <c r="J8" s="10" t="s">
        <v>16</v>
      </c>
      <c r="K8" s="12" t="s">
        <v>50</v>
      </c>
      <c r="L8" s="11" t="s">
        <v>51</v>
      </c>
      <c r="M8" s="10" t="s">
        <v>52</v>
      </c>
      <c r="N8" s="170" t="s">
        <v>53</v>
      </c>
      <c r="O8" s="12" t="s">
        <v>54</v>
      </c>
      <c r="P8" s="13" t="s">
        <v>55</v>
      </c>
      <c r="Q8" s="61"/>
      <c r="R8" s="63"/>
      <c r="S8" s="192"/>
      <c r="T8" s="202"/>
      <c r="U8" s="13" t="s">
        <v>56</v>
      </c>
      <c r="V8" s="180" t="s">
        <v>67</v>
      </c>
      <c r="W8" s="181"/>
      <c r="X8" s="67"/>
      <c r="Y8" s="67"/>
      <c r="Z8" s="67"/>
      <c r="AA8" s="67"/>
    </row>
    <row r="9" spans="2:27" ht="18" customHeight="1" x14ac:dyDescent="0.2">
      <c r="B9" s="182" t="s">
        <v>68</v>
      </c>
      <c r="C9" s="43">
        <v>7</v>
      </c>
      <c r="D9" s="15">
        <v>1100</v>
      </c>
      <c r="E9" s="16">
        <f>W$34</f>
        <v>0</v>
      </c>
      <c r="F9" s="17">
        <v>100</v>
      </c>
      <c r="G9" s="16">
        <v>0.15</v>
      </c>
      <c r="H9" s="18">
        <f>ROUNDDOWN(D9*E9*(1-G9),2)</f>
        <v>0</v>
      </c>
      <c r="I9" s="19">
        <v>1100</v>
      </c>
      <c r="J9" s="16">
        <f>W$35</f>
        <v>0</v>
      </c>
      <c r="K9" s="18">
        <f>ROUNDDOWN(I9*J9,2)</f>
        <v>0</v>
      </c>
      <c r="L9" s="19">
        <v>2700</v>
      </c>
      <c r="M9" s="16">
        <f>W$36</f>
        <v>0</v>
      </c>
      <c r="N9" s="57">
        <v>0.8</v>
      </c>
      <c r="O9" s="18">
        <f>ROUNDDOWN(L9*M9*(1-N9),2)</f>
        <v>0</v>
      </c>
      <c r="P9" s="20">
        <f>H9+K9+O9</f>
        <v>0</v>
      </c>
      <c r="Q9" s="62"/>
      <c r="R9" s="70"/>
      <c r="S9" s="182" t="s">
        <v>68</v>
      </c>
      <c r="T9" s="43">
        <v>7</v>
      </c>
      <c r="U9" s="71">
        <f>ROUNDDOWN($P9+$Q32,0)</f>
        <v>0</v>
      </c>
      <c r="V9" s="184">
        <f>D32+E32+F32+L32+M32+N32</f>
        <v>50</v>
      </c>
      <c r="W9" s="185"/>
      <c r="X9" s="67"/>
      <c r="Y9" s="67"/>
      <c r="Z9" s="67"/>
      <c r="AA9" s="67"/>
    </row>
    <row r="10" spans="2:27" ht="18" customHeight="1" x14ac:dyDescent="0.2">
      <c r="B10" s="183"/>
      <c r="C10" s="29">
        <v>8</v>
      </c>
      <c r="D10" s="22">
        <f>$D$9</f>
        <v>1100</v>
      </c>
      <c r="E10" s="23">
        <f>W$34</f>
        <v>0</v>
      </c>
      <c r="F10" s="24">
        <v>100</v>
      </c>
      <c r="G10" s="23">
        <v>0.15</v>
      </c>
      <c r="H10" s="25">
        <f t="shared" ref="H10:H20" si="0">ROUNDDOWN(D10*E10*(1-G10),2)</f>
        <v>0</v>
      </c>
      <c r="I10" s="26">
        <f>$I$9</f>
        <v>1100</v>
      </c>
      <c r="J10" s="23">
        <f>W$35</f>
        <v>0</v>
      </c>
      <c r="K10" s="25">
        <f t="shared" ref="K10:K20" si="1">ROUNDDOWN(I10*J10,2)</f>
        <v>0</v>
      </c>
      <c r="L10" s="26">
        <f>$L$9</f>
        <v>2700</v>
      </c>
      <c r="M10" s="23">
        <f>W$36</f>
        <v>0</v>
      </c>
      <c r="N10" s="27">
        <v>0.15</v>
      </c>
      <c r="O10" s="25">
        <f t="shared" ref="O10:O20" si="2">ROUNDDOWN(L10*M10*(1-N10),2)</f>
        <v>0</v>
      </c>
      <c r="P10" s="28">
        <f t="shared" ref="P10:P20" si="3">H10+K10+O10</f>
        <v>0</v>
      </c>
      <c r="Q10" s="72" t="s">
        <v>37</v>
      </c>
      <c r="R10" s="70"/>
      <c r="S10" s="183"/>
      <c r="T10" s="55">
        <v>8</v>
      </c>
      <c r="U10" s="73">
        <f t="shared" ref="U10:U20" si="4">ROUNDDOWN($P10+$Q33,0)</f>
        <v>0</v>
      </c>
      <c r="V10" s="186">
        <f t="shared" ref="V10:V20" si="5">D33+E33+F33+L33+M33+N33</f>
        <v>3000</v>
      </c>
      <c r="W10" s="187"/>
      <c r="X10" s="67"/>
      <c r="Y10" s="67"/>
      <c r="Z10" s="67"/>
      <c r="AA10" s="67"/>
    </row>
    <row r="11" spans="2:27" ht="18" customHeight="1" x14ac:dyDescent="0.2">
      <c r="B11" s="183"/>
      <c r="C11" s="29">
        <v>9</v>
      </c>
      <c r="D11" s="22">
        <f t="shared" ref="D11:D20" si="6">$D$9</f>
        <v>1100</v>
      </c>
      <c r="E11" s="23">
        <f>W$34</f>
        <v>0</v>
      </c>
      <c r="F11" s="24">
        <v>100</v>
      </c>
      <c r="G11" s="23">
        <v>0.15</v>
      </c>
      <c r="H11" s="25">
        <f t="shared" si="0"/>
        <v>0</v>
      </c>
      <c r="I11" s="26">
        <f t="shared" ref="I11:I20" si="7">$I$9</f>
        <v>1100</v>
      </c>
      <c r="J11" s="23">
        <f>W$35</f>
        <v>0</v>
      </c>
      <c r="K11" s="25">
        <f t="shared" si="1"/>
        <v>0</v>
      </c>
      <c r="L11" s="26">
        <f t="shared" ref="L11:L20" si="8">$L$9</f>
        <v>2700</v>
      </c>
      <c r="M11" s="23">
        <f>W$36</f>
        <v>0</v>
      </c>
      <c r="N11" s="27">
        <f>$N$9</f>
        <v>0.8</v>
      </c>
      <c r="O11" s="25">
        <f t="shared" si="2"/>
        <v>0</v>
      </c>
      <c r="P11" s="28">
        <f t="shared" si="3"/>
        <v>0</v>
      </c>
      <c r="Q11" s="62"/>
      <c r="R11" s="70"/>
      <c r="S11" s="183"/>
      <c r="T11" s="55">
        <v>9</v>
      </c>
      <c r="U11" s="73">
        <f t="shared" si="4"/>
        <v>0</v>
      </c>
      <c r="V11" s="186">
        <f t="shared" si="5"/>
        <v>50</v>
      </c>
      <c r="W11" s="187"/>
      <c r="X11" s="67"/>
      <c r="Y11" s="67"/>
      <c r="Z11" s="67"/>
      <c r="AA11" s="67"/>
    </row>
    <row r="12" spans="2:27" ht="18" customHeight="1" x14ac:dyDescent="0.2">
      <c r="B12" s="183"/>
      <c r="C12" s="29">
        <v>10</v>
      </c>
      <c r="D12" s="22">
        <f t="shared" si="6"/>
        <v>1100</v>
      </c>
      <c r="E12" s="23">
        <f>W$34</f>
        <v>0</v>
      </c>
      <c r="F12" s="24">
        <v>60</v>
      </c>
      <c r="G12" s="23">
        <v>-0.25</v>
      </c>
      <c r="H12" s="25">
        <f>ROUNDDOWN(D12*E12*(1-G12),2)</f>
        <v>0</v>
      </c>
      <c r="I12" s="26">
        <f t="shared" si="7"/>
        <v>1100</v>
      </c>
      <c r="J12" s="23">
        <f>W$35</f>
        <v>0</v>
      </c>
      <c r="K12" s="25">
        <f t="shared" si="1"/>
        <v>0</v>
      </c>
      <c r="L12" s="26">
        <f t="shared" si="8"/>
        <v>2700</v>
      </c>
      <c r="M12" s="23">
        <f>W$36</f>
        <v>0</v>
      </c>
      <c r="N12" s="27">
        <f t="shared" ref="N12:N20" si="9">$N$9</f>
        <v>0.8</v>
      </c>
      <c r="O12" s="25">
        <f t="shared" si="2"/>
        <v>0</v>
      </c>
      <c r="P12" s="28">
        <f t="shared" si="3"/>
        <v>0</v>
      </c>
      <c r="Q12" s="72" t="s">
        <v>66</v>
      </c>
      <c r="R12" s="70"/>
      <c r="S12" s="183"/>
      <c r="T12" s="55">
        <v>10</v>
      </c>
      <c r="U12" s="73">
        <f t="shared" si="4"/>
        <v>0</v>
      </c>
      <c r="V12" s="186">
        <f t="shared" si="5"/>
        <v>50</v>
      </c>
      <c r="W12" s="187"/>
      <c r="X12" s="67"/>
      <c r="Y12" s="67"/>
      <c r="Z12" s="67"/>
      <c r="AA12" s="67"/>
    </row>
    <row r="13" spans="2:27" ht="18" customHeight="1" x14ac:dyDescent="0.2">
      <c r="B13" s="183"/>
      <c r="C13" s="29">
        <v>11</v>
      </c>
      <c r="D13" s="22">
        <f t="shared" si="6"/>
        <v>1100</v>
      </c>
      <c r="E13" s="23">
        <f t="shared" ref="E13:E20" si="10">W$34</f>
        <v>0</v>
      </c>
      <c r="F13" s="24">
        <v>100</v>
      </c>
      <c r="G13" s="23">
        <v>0.15</v>
      </c>
      <c r="H13" s="25">
        <f>ROUNDDOWN(D13*E13*(1-G13),2)</f>
        <v>0</v>
      </c>
      <c r="I13" s="26">
        <f t="shared" si="7"/>
        <v>1100</v>
      </c>
      <c r="J13" s="23">
        <f t="shared" ref="J13:J20" si="11">W$35</f>
        <v>0</v>
      </c>
      <c r="K13" s="25">
        <f t="shared" si="1"/>
        <v>0</v>
      </c>
      <c r="L13" s="26">
        <f t="shared" si="8"/>
        <v>2700</v>
      </c>
      <c r="M13" s="23">
        <f t="shared" ref="M13:M20" si="12">W$36</f>
        <v>0</v>
      </c>
      <c r="N13" s="27">
        <f t="shared" si="9"/>
        <v>0.8</v>
      </c>
      <c r="O13" s="25">
        <f t="shared" si="2"/>
        <v>0</v>
      </c>
      <c r="P13" s="28">
        <f t="shared" si="3"/>
        <v>0</v>
      </c>
      <c r="Q13" s="62"/>
      <c r="R13" s="70"/>
      <c r="S13" s="183"/>
      <c r="T13" s="55">
        <v>11</v>
      </c>
      <c r="U13" s="73">
        <f>ROUNDDOWN($P13+$Q36,0)</f>
        <v>0</v>
      </c>
      <c r="V13" s="186">
        <f t="shared" si="5"/>
        <v>23330</v>
      </c>
      <c r="W13" s="187"/>
      <c r="X13" s="74"/>
      <c r="Y13" s="74"/>
      <c r="Z13" s="67"/>
      <c r="AA13" s="67"/>
    </row>
    <row r="14" spans="2:27" ht="18" customHeight="1" x14ac:dyDescent="0.2">
      <c r="B14" s="183"/>
      <c r="C14" s="29">
        <v>12</v>
      </c>
      <c r="D14" s="22">
        <f t="shared" si="6"/>
        <v>1100</v>
      </c>
      <c r="E14" s="23">
        <f t="shared" si="10"/>
        <v>0</v>
      </c>
      <c r="F14" s="24">
        <v>100</v>
      </c>
      <c r="G14" s="23">
        <v>0.15</v>
      </c>
      <c r="H14" s="25">
        <f t="shared" si="0"/>
        <v>0</v>
      </c>
      <c r="I14" s="26">
        <f t="shared" si="7"/>
        <v>1100</v>
      </c>
      <c r="J14" s="23">
        <f t="shared" si="11"/>
        <v>0</v>
      </c>
      <c r="K14" s="25">
        <f t="shared" si="1"/>
        <v>0</v>
      </c>
      <c r="L14" s="26">
        <f t="shared" si="8"/>
        <v>2700</v>
      </c>
      <c r="M14" s="23">
        <f t="shared" si="12"/>
        <v>0</v>
      </c>
      <c r="N14" s="27">
        <f t="shared" si="9"/>
        <v>0.8</v>
      </c>
      <c r="O14" s="25">
        <f t="shared" si="2"/>
        <v>0</v>
      </c>
      <c r="P14" s="28">
        <f t="shared" si="3"/>
        <v>0</v>
      </c>
      <c r="Q14" s="62"/>
      <c r="R14" s="70"/>
      <c r="S14" s="183"/>
      <c r="T14" s="55">
        <v>12</v>
      </c>
      <c r="U14" s="73">
        <f t="shared" si="4"/>
        <v>0</v>
      </c>
      <c r="V14" s="186">
        <f t="shared" si="5"/>
        <v>17050</v>
      </c>
      <c r="W14" s="187"/>
      <c r="X14" s="74"/>
      <c r="Y14" s="74"/>
      <c r="Z14" s="67"/>
      <c r="AA14" s="67"/>
    </row>
    <row r="15" spans="2:27" ht="18" customHeight="1" x14ac:dyDescent="0.2">
      <c r="B15" s="183"/>
      <c r="C15" s="29">
        <v>1</v>
      </c>
      <c r="D15" s="22">
        <f t="shared" si="6"/>
        <v>1100</v>
      </c>
      <c r="E15" s="23">
        <f t="shared" si="10"/>
        <v>0</v>
      </c>
      <c r="F15" s="24">
        <v>100</v>
      </c>
      <c r="G15" s="23">
        <v>0.15</v>
      </c>
      <c r="H15" s="25">
        <f t="shared" si="0"/>
        <v>0</v>
      </c>
      <c r="I15" s="26">
        <f t="shared" si="7"/>
        <v>1100</v>
      </c>
      <c r="J15" s="23">
        <f t="shared" si="11"/>
        <v>0</v>
      </c>
      <c r="K15" s="25">
        <f t="shared" si="1"/>
        <v>0</v>
      </c>
      <c r="L15" s="26">
        <f t="shared" si="8"/>
        <v>2700</v>
      </c>
      <c r="M15" s="23">
        <f t="shared" si="12"/>
        <v>0</v>
      </c>
      <c r="N15" s="27">
        <f t="shared" si="9"/>
        <v>0.8</v>
      </c>
      <c r="O15" s="25">
        <f t="shared" si="2"/>
        <v>0</v>
      </c>
      <c r="P15" s="28">
        <f t="shared" si="3"/>
        <v>0</v>
      </c>
      <c r="Q15" s="62"/>
      <c r="R15" s="70"/>
      <c r="S15" s="183"/>
      <c r="T15" s="55">
        <v>1</v>
      </c>
      <c r="U15" s="73">
        <f t="shared" si="4"/>
        <v>0</v>
      </c>
      <c r="V15" s="186">
        <f t="shared" si="5"/>
        <v>33390</v>
      </c>
      <c r="W15" s="187"/>
      <c r="X15" s="74"/>
      <c r="Y15" s="74"/>
      <c r="Z15" s="67"/>
      <c r="AA15" s="67"/>
    </row>
    <row r="16" spans="2:27" ht="18" customHeight="1" x14ac:dyDescent="0.2">
      <c r="B16" s="183"/>
      <c r="C16" s="29">
        <v>2</v>
      </c>
      <c r="D16" s="22">
        <f t="shared" si="6"/>
        <v>1100</v>
      </c>
      <c r="E16" s="23">
        <f t="shared" si="10"/>
        <v>0</v>
      </c>
      <c r="F16" s="24">
        <v>100</v>
      </c>
      <c r="G16" s="23">
        <v>0.15</v>
      </c>
      <c r="H16" s="25">
        <f t="shared" si="0"/>
        <v>0</v>
      </c>
      <c r="I16" s="26">
        <f t="shared" si="7"/>
        <v>1100</v>
      </c>
      <c r="J16" s="23">
        <f t="shared" si="11"/>
        <v>0</v>
      </c>
      <c r="K16" s="25">
        <f t="shared" si="1"/>
        <v>0</v>
      </c>
      <c r="L16" s="26">
        <f t="shared" si="8"/>
        <v>2700</v>
      </c>
      <c r="M16" s="23">
        <f t="shared" si="12"/>
        <v>0</v>
      </c>
      <c r="N16" s="27">
        <f t="shared" si="9"/>
        <v>0.8</v>
      </c>
      <c r="O16" s="25">
        <f t="shared" si="2"/>
        <v>0</v>
      </c>
      <c r="P16" s="28">
        <f t="shared" si="3"/>
        <v>0</v>
      </c>
      <c r="Q16" s="62"/>
      <c r="R16" s="70"/>
      <c r="S16" s="183"/>
      <c r="T16" s="55">
        <v>2</v>
      </c>
      <c r="U16" s="73">
        <f t="shared" si="4"/>
        <v>0</v>
      </c>
      <c r="V16" s="186">
        <f t="shared" si="5"/>
        <v>50</v>
      </c>
      <c r="W16" s="187"/>
      <c r="X16" s="74"/>
      <c r="Y16" s="74"/>
      <c r="Z16" s="67"/>
      <c r="AA16" s="67"/>
    </row>
    <row r="17" spans="1:31" ht="18" customHeight="1" x14ac:dyDescent="0.2">
      <c r="B17" s="183"/>
      <c r="C17" s="52">
        <v>3</v>
      </c>
      <c r="D17" s="31">
        <f t="shared" si="6"/>
        <v>1100</v>
      </c>
      <c r="E17" s="32">
        <f t="shared" si="10"/>
        <v>0</v>
      </c>
      <c r="F17" s="33">
        <v>100</v>
      </c>
      <c r="G17" s="32">
        <v>0.15</v>
      </c>
      <c r="H17" s="34">
        <f t="shared" si="0"/>
        <v>0</v>
      </c>
      <c r="I17" s="35">
        <f t="shared" si="7"/>
        <v>1100</v>
      </c>
      <c r="J17" s="32">
        <f t="shared" si="11"/>
        <v>0</v>
      </c>
      <c r="K17" s="34">
        <f t="shared" si="1"/>
        <v>0</v>
      </c>
      <c r="L17" s="35">
        <f t="shared" si="8"/>
        <v>2700</v>
      </c>
      <c r="M17" s="32">
        <f t="shared" si="12"/>
        <v>0</v>
      </c>
      <c r="N17" s="32">
        <f t="shared" si="9"/>
        <v>0.8</v>
      </c>
      <c r="O17" s="34">
        <f t="shared" si="2"/>
        <v>0</v>
      </c>
      <c r="P17" s="36">
        <f t="shared" si="3"/>
        <v>0</v>
      </c>
      <c r="Q17" s="62"/>
      <c r="R17" s="70"/>
      <c r="S17" s="183"/>
      <c r="T17" s="52">
        <v>3</v>
      </c>
      <c r="U17" s="75">
        <f t="shared" si="4"/>
        <v>0</v>
      </c>
      <c r="V17" s="204">
        <f t="shared" si="5"/>
        <v>50</v>
      </c>
      <c r="W17" s="205"/>
      <c r="X17" s="74"/>
      <c r="Y17" s="74"/>
      <c r="Z17" s="67"/>
      <c r="AA17" s="67"/>
    </row>
    <row r="18" spans="1:31" ht="18" customHeight="1" x14ac:dyDescent="0.2">
      <c r="B18" s="182" t="s">
        <v>69</v>
      </c>
      <c r="C18" s="45">
        <v>4</v>
      </c>
      <c r="D18" s="46">
        <f t="shared" si="6"/>
        <v>1100</v>
      </c>
      <c r="E18" s="47">
        <f t="shared" si="10"/>
        <v>0</v>
      </c>
      <c r="F18" s="58">
        <v>100</v>
      </c>
      <c r="G18" s="47">
        <v>0.15</v>
      </c>
      <c r="H18" s="48">
        <f t="shared" si="0"/>
        <v>0</v>
      </c>
      <c r="I18" s="49">
        <f t="shared" si="7"/>
        <v>1100</v>
      </c>
      <c r="J18" s="47">
        <f t="shared" si="11"/>
        <v>0</v>
      </c>
      <c r="K18" s="48">
        <f t="shared" si="1"/>
        <v>0</v>
      </c>
      <c r="L18" s="49">
        <f t="shared" si="8"/>
        <v>2700</v>
      </c>
      <c r="M18" s="47">
        <f t="shared" si="12"/>
        <v>0</v>
      </c>
      <c r="N18" s="50">
        <f t="shared" si="9"/>
        <v>0.8</v>
      </c>
      <c r="O18" s="48">
        <f t="shared" si="2"/>
        <v>0</v>
      </c>
      <c r="P18" s="51">
        <f t="shared" si="3"/>
        <v>0</v>
      </c>
      <c r="Q18" s="62"/>
      <c r="R18" s="70"/>
      <c r="S18" s="182" t="s">
        <v>69</v>
      </c>
      <c r="T18" s="45">
        <v>4</v>
      </c>
      <c r="U18" s="76">
        <f t="shared" si="4"/>
        <v>0</v>
      </c>
      <c r="V18" s="184">
        <f t="shared" si="5"/>
        <v>50</v>
      </c>
      <c r="W18" s="185"/>
      <c r="X18" s="74"/>
      <c r="Y18" s="74"/>
      <c r="Z18" s="67"/>
      <c r="AA18" s="67"/>
    </row>
    <row r="19" spans="1:31" ht="18" customHeight="1" x14ac:dyDescent="0.2">
      <c r="B19" s="183"/>
      <c r="C19" s="29">
        <v>5</v>
      </c>
      <c r="D19" s="22">
        <f t="shared" si="6"/>
        <v>1100</v>
      </c>
      <c r="E19" s="23">
        <f t="shared" si="10"/>
        <v>0</v>
      </c>
      <c r="F19" s="24">
        <v>100</v>
      </c>
      <c r="G19" s="23">
        <v>0.15</v>
      </c>
      <c r="H19" s="25">
        <f t="shared" si="0"/>
        <v>0</v>
      </c>
      <c r="I19" s="26">
        <f t="shared" si="7"/>
        <v>1100</v>
      </c>
      <c r="J19" s="23">
        <f t="shared" si="11"/>
        <v>0</v>
      </c>
      <c r="K19" s="25">
        <f t="shared" si="1"/>
        <v>0</v>
      </c>
      <c r="L19" s="26">
        <f t="shared" si="8"/>
        <v>2700</v>
      </c>
      <c r="M19" s="23">
        <f t="shared" si="12"/>
        <v>0</v>
      </c>
      <c r="N19" s="27">
        <f t="shared" si="9"/>
        <v>0.8</v>
      </c>
      <c r="O19" s="25">
        <f t="shared" si="2"/>
        <v>0</v>
      </c>
      <c r="P19" s="28">
        <f t="shared" si="3"/>
        <v>0</v>
      </c>
      <c r="Q19" s="62"/>
      <c r="R19" s="70"/>
      <c r="S19" s="183"/>
      <c r="T19" s="55">
        <v>5</v>
      </c>
      <c r="U19" s="73">
        <f t="shared" si="4"/>
        <v>0</v>
      </c>
      <c r="V19" s="186">
        <f t="shared" si="5"/>
        <v>50</v>
      </c>
      <c r="W19" s="187"/>
      <c r="X19" s="74"/>
      <c r="Y19" s="74"/>
      <c r="Z19" s="67"/>
      <c r="AA19" s="67"/>
    </row>
    <row r="20" spans="1:31" ht="18" customHeight="1" thickBot="1" x14ac:dyDescent="0.25">
      <c r="B20" s="203"/>
      <c r="C20" s="44">
        <v>6</v>
      </c>
      <c r="D20" s="31">
        <f t="shared" si="6"/>
        <v>1100</v>
      </c>
      <c r="E20" s="32">
        <f t="shared" si="10"/>
        <v>0</v>
      </c>
      <c r="F20" s="33">
        <v>100</v>
      </c>
      <c r="G20" s="32">
        <v>0.15</v>
      </c>
      <c r="H20" s="34">
        <f t="shared" si="0"/>
        <v>0</v>
      </c>
      <c r="I20" s="35">
        <f t="shared" si="7"/>
        <v>1100</v>
      </c>
      <c r="J20" s="32">
        <f t="shared" si="11"/>
        <v>0</v>
      </c>
      <c r="K20" s="34">
        <f t="shared" si="1"/>
        <v>0</v>
      </c>
      <c r="L20" s="35">
        <f t="shared" si="8"/>
        <v>2700</v>
      </c>
      <c r="M20" s="32">
        <f t="shared" si="12"/>
        <v>0</v>
      </c>
      <c r="N20" s="27">
        <f t="shared" si="9"/>
        <v>0.8</v>
      </c>
      <c r="O20" s="34">
        <f t="shared" si="2"/>
        <v>0</v>
      </c>
      <c r="P20" s="56">
        <f t="shared" si="3"/>
        <v>0</v>
      </c>
      <c r="Q20" s="62"/>
      <c r="R20" s="70"/>
      <c r="S20" s="203"/>
      <c r="T20" s="52">
        <v>6</v>
      </c>
      <c r="U20" s="77">
        <f t="shared" si="4"/>
        <v>0</v>
      </c>
      <c r="V20" s="204">
        <f t="shared" si="5"/>
        <v>24920</v>
      </c>
      <c r="W20" s="205"/>
      <c r="X20" s="74"/>
      <c r="Y20" s="74"/>
      <c r="Z20" s="67"/>
      <c r="AA20" s="67"/>
    </row>
    <row r="21" spans="1:31" ht="24" customHeight="1" thickBot="1" x14ac:dyDescent="0.25">
      <c r="B21" s="216" t="s">
        <v>38</v>
      </c>
      <c r="C21" s="217"/>
      <c r="D21" s="218"/>
      <c r="E21" s="219"/>
      <c r="F21" s="219"/>
      <c r="G21" s="219"/>
      <c r="H21" s="220"/>
      <c r="I21" s="221"/>
      <c r="J21" s="222"/>
      <c r="K21" s="223"/>
      <c r="L21" s="224"/>
      <c r="M21" s="225"/>
      <c r="N21" s="225"/>
      <c r="O21" s="225"/>
      <c r="P21" s="78">
        <f>SUM(P9:P20)</f>
        <v>0</v>
      </c>
      <c r="Q21" s="79"/>
      <c r="R21" s="63"/>
      <c r="S21" s="206" t="s">
        <v>38</v>
      </c>
      <c r="T21" s="207"/>
      <c r="U21" s="80">
        <f>SUM(U9:U20)</f>
        <v>0</v>
      </c>
      <c r="V21" s="208">
        <f>SUM(V9:W20)</f>
        <v>102040</v>
      </c>
      <c r="W21" s="209"/>
      <c r="X21" s="74"/>
      <c r="Y21" s="74"/>
      <c r="Z21" s="67"/>
      <c r="AA21" s="67"/>
    </row>
    <row r="22" spans="1:31" x14ac:dyDescent="0.2">
      <c r="B22" s="63"/>
      <c r="C22" s="63"/>
      <c r="D22" s="67"/>
      <c r="E22" s="67"/>
      <c r="F22" s="67"/>
      <c r="G22" s="67"/>
      <c r="H22" s="67"/>
      <c r="I22" s="67"/>
      <c r="J22" s="67"/>
      <c r="K22" s="67"/>
      <c r="L22" s="67"/>
      <c r="M22" s="67"/>
      <c r="N22" s="67"/>
      <c r="O22" s="67"/>
      <c r="P22" s="67"/>
      <c r="Q22" s="67"/>
      <c r="R22" s="81"/>
      <c r="S22" s="74"/>
      <c r="T22" s="74"/>
      <c r="U22" s="74"/>
      <c r="V22" s="74"/>
      <c r="W22" s="74"/>
      <c r="X22" s="74"/>
      <c r="Y22" s="67"/>
      <c r="Z22" s="67"/>
    </row>
    <row r="23" spans="1:31" ht="12" customHeight="1" x14ac:dyDescent="0.2">
      <c r="B23" s="63"/>
      <c r="C23" s="63"/>
      <c r="D23" s="67"/>
      <c r="E23" s="67"/>
      <c r="F23" s="67"/>
      <c r="G23" s="67"/>
      <c r="H23" s="67"/>
      <c r="I23" s="67"/>
      <c r="J23" s="67"/>
      <c r="K23" s="67"/>
      <c r="L23" s="67"/>
      <c r="M23" s="67"/>
      <c r="N23" s="67"/>
      <c r="O23" s="67"/>
      <c r="P23" s="67"/>
      <c r="Q23" s="67"/>
      <c r="R23" s="81"/>
      <c r="S23" s="242" t="s">
        <v>70</v>
      </c>
      <c r="T23" s="242"/>
      <c r="U23" s="242"/>
      <c r="V23" s="242"/>
      <c r="W23" s="242"/>
      <c r="X23" s="242"/>
      <c r="Y23" s="242"/>
      <c r="Z23" s="67"/>
    </row>
    <row r="24" spans="1:31" x14ac:dyDescent="0.2">
      <c r="A24" s="82"/>
      <c r="B24" s="67"/>
      <c r="C24" s="67"/>
      <c r="D24" s="67"/>
      <c r="E24" s="67"/>
      <c r="F24" s="67"/>
      <c r="G24" s="67"/>
      <c r="H24" s="67"/>
      <c r="I24" s="67"/>
      <c r="J24" s="67"/>
      <c r="K24" s="67"/>
      <c r="L24" s="67"/>
      <c r="M24" s="67"/>
      <c r="N24" s="67"/>
      <c r="O24" s="67"/>
      <c r="P24" s="67"/>
      <c r="Q24" s="67"/>
      <c r="R24" s="81"/>
      <c r="S24" s="242"/>
      <c r="T24" s="242"/>
      <c r="U24" s="242"/>
      <c r="V24" s="242"/>
      <c r="W24" s="242"/>
      <c r="X24" s="242"/>
      <c r="Y24" s="242"/>
      <c r="Z24" s="67"/>
    </row>
    <row r="25" spans="1:31" ht="3.75" customHeight="1" x14ac:dyDescent="0.2">
      <c r="A25" s="82"/>
      <c r="B25" s="67"/>
      <c r="C25" s="67"/>
      <c r="D25" s="67"/>
      <c r="E25" s="67"/>
      <c r="F25" s="67"/>
      <c r="G25" s="67"/>
      <c r="H25" s="67"/>
      <c r="I25" s="67"/>
      <c r="J25" s="67"/>
      <c r="K25" s="67"/>
      <c r="L25" s="67"/>
      <c r="M25" s="67"/>
      <c r="N25" s="67"/>
      <c r="O25" s="67"/>
      <c r="P25" s="67"/>
      <c r="Q25" s="67"/>
      <c r="R25" s="83"/>
      <c r="S25" s="242"/>
      <c r="T25" s="242"/>
      <c r="U25" s="242"/>
      <c r="V25" s="242"/>
      <c r="W25" s="242"/>
      <c r="X25" s="242"/>
      <c r="Y25" s="242"/>
      <c r="Z25" s="63"/>
    </row>
    <row r="26" spans="1:31" ht="27.9" customHeight="1" x14ac:dyDescent="0.2">
      <c r="A26" s="82"/>
      <c r="B26" s="270" t="s">
        <v>2</v>
      </c>
      <c r="C26" s="271"/>
      <c r="D26" s="243" t="s">
        <v>17</v>
      </c>
      <c r="E26" s="244"/>
      <c r="F26" s="244"/>
      <c r="G26" s="244"/>
      <c r="H26" s="244"/>
      <c r="I26" s="244"/>
      <c r="J26" s="244"/>
      <c r="K26" s="245"/>
      <c r="L26" s="243" t="s">
        <v>18</v>
      </c>
      <c r="M26" s="244"/>
      <c r="N26" s="244"/>
      <c r="O26" s="244"/>
      <c r="P26" s="245"/>
      <c r="Q26" s="249" t="s">
        <v>19</v>
      </c>
      <c r="R26" s="67"/>
      <c r="S26" s="242"/>
      <c r="T26" s="242"/>
      <c r="U26" s="242"/>
      <c r="V26" s="242"/>
      <c r="W26" s="242"/>
      <c r="X26" s="242"/>
      <c r="Y26" s="242"/>
      <c r="Z26" s="67"/>
      <c r="AB26" s="250"/>
      <c r="AC26" s="250"/>
      <c r="AD26" s="226"/>
      <c r="AE26" s="226"/>
    </row>
    <row r="27" spans="1:31" ht="20.100000000000001" customHeight="1" x14ac:dyDescent="0.2">
      <c r="A27" s="82"/>
      <c r="B27" s="272"/>
      <c r="C27" s="273"/>
      <c r="D27" s="246"/>
      <c r="E27" s="247"/>
      <c r="F27" s="247"/>
      <c r="G27" s="247"/>
      <c r="H27" s="247"/>
      <c r="I27" s="247"/>
      <c r="J27" s="247"/>
      <c r="K27" s="248"/>
      <c r="L27" s="246"/>
      <c r="M27" s="247"/>
      <c r="N27" s="247"/>
      <c r="O27" s="247"/>
      <c r="P27" s="248"/>
      <c r="Q27" s="248"/>
      <c r="R27" s="67"/>
      <c r="S27" s="242"/>
      <c r="T27" s="242"/>
      <c r="U27" s="242"/>
      <c r="V27" s="242"/>
      <c r="W27" s="242"/>
      <c r="X27" s="242"/>
      <c r="Y27" s="242"/>
      <c r="Z27" s="67"/>
      <c r="AB27" s="250"/>
      <c r="AC27" s="250"/>
      <c r="AD27" s="226"/>
      <c r="AE27" s="226"/>
    </row>
    <row r="28" spans="1:31" ht="24" customHeight="1" x14ac:dyDescent="0.2">
      <c r="A28" s="82"/>
      <c r="B28" s="274"/>
      <c r="C28" s="273"/>
      <c r="D28" s="84"/>
      <c r="E28" s="85" t="s">
        <v>71</v>
      </c>
      <c r="F28" s="86"/>
      <c r="G28" s="165"/>
      <c r="H28" s="84"/>
      <c r="I28" s="87" t="s">
        <v>21</v>
      </c>
      <c r="J28" s="166"/>
      <c r="K28" s="88" t="s">
        <v>20</v>
      </c>
      <c r="L28" s="227" t="s">
        <v>72</v>
      </c>
      <c r="M28" s="228"/>
      <c r="N28" s="229"/>
      <c r="O28" s="230" t="s">
        <v>73</v>
      </c>
      <c r="P28" s="231"/>
      <c r="Q28" s="231"/>
      <c r="R28" s="67"/>
      <c r="S28" s="242"/>
      <c r="T28" s="242"/>
      <c r="U28" s="242"/>
      <c r="V28" s="242"/>
      <c r="W28" s="242"/>
      <c r="X28" s="242"/>
      <c r="Y28" s="242"/>
      <c r="Z28" s="67"/>
      <c r="AB28" s="232"/>
      <c r="AC28" s="232"/>
      <c r="AD28" s="232"/>
      <c r="AE28" s="232"/>
    </row>
    <row r="29" spans="1:31" ht="12" customHeight="1" x14ac:dyDescent="0.2">
      <c r="A29" s="82"/>
      <c r="B29" s="274"/>
      <c r="C29" s="273"/>
      <c r="D29" s="167"/>
      <c r="E29" s="168" t="s">
        <v>22</v>
      </c>
      <c r="F29" s="168"/>
      <c r="G29" s="168"/>
      <c r="H29" s="167"/>
      <c r="I29" s="168" t="s">
        <v>23</v>
      </c>
      <c r="J29" s="168"/>
      <c r="K29" s="8" t="s">
        <v>3</v>
      </c>
      <c r="L29" s="233" t="s">
        <v>40</v>
      </c>
      <c r="M29" s="234"/>
      <c r="N29" s="235"/>
      <c r="O29" s="236" t="s">
        <v>3</v>
      </c>
      <c r="P29" s="237"/>
      <c r="Q29" s="164" t="s">
        <v>3</v>
      </c>
      <c r="R29" s="67"/>
      <c r="S29" s="242"/>
      <c r="T29" s="242"/>
      <c r="U29" s="242"/>
      <c r="V29" s="242"/>
      <c r="W29" s="242"/>
      <c r="X29" s="242"/>
      <c r="Y29" s="242"/>
      <c r="Z29" s="67"/>
      <c r="AB29" s="232"/>
      <c r="AC29" s="232"/>
      <c r="AD29" s="232"/>
      <c r="AE29" s="232"/>
    </row>
    <row r="30" spans="1:31" ht="14.25" customHeight="1" x14ac:dyDescent="0.2">
      <c r="A30" s="82"/>
      <c r="B30" s="274"/>
      <c r="C30" s="273"/>
      <c r="D30" s="37" t="s">
        <v>24</v>
      </c>
      <c r="E30" s="38" t="s">
        <v>25</v>
      </c>
      <c r="F30" s="236" t="s">
        <v>26</v>
      </c>
      <c r="G30" s="237"/>
      <c r="H30" s="37" t="s">
        <v>24</v>
      </c>
      <c r="I30" s="39" t="s">
        <v>25</v>
      </c>
      <c r="J30" s="39" t="s">
        <v>26</v>
      </c>
      <c r="K30" s="210" t="s">
        <v>57</v>
      </c>
      <c r="L30" s="37" t="s">
        <v>24</v>
      </c>
      <c r="M30" s="40" t="s">
        <v>25</v>
      </c>
      <c r="N30" s="163" t="s">
        <v>74</v>
      </c>
      <c r="O30" s="238" t="s">
        <v>80</v>
      </c>
      <c r="P30" s="239"/>
      <c r="Q30" s="212" t="s">
        <v>58</v>
      </c>
      <c r="R30" s="67"/>
      <c r="S30" s="242"/>
      <c r="T30" s="242"/>
      <c r="U30" s="242"/>
      <c r="V30" s="242"/>
      <c r="W30" s="242"/>
      <c r="X30" s="242"/>
      <c r="Y30" s="242"/>
      <c r="Z30" s="67"/>
      <c r="AB30" s="232"/>
      <c r="AC30" s="232"/>
      <c r="AD30" s="232"/>
      <c r="AE30" s="232"/>
    </row>
    <row r="31" spans="1:31" ht="15.75" customHeight="1" x14ac:dyDescent="0.2">
      <c r="A31" s="82"/>
      <c r="B31" s="275"/>
      <c r="C31" s="276"/>
      <c r="D31" s="9" t="s">
        <v>59</v>
      </c>
      <c r="E31" s="11" t="s">
        <v>60</v>
      </c>
      <c r="F31" s="214" t="s">
        <v>61</v>
      </c>
      <c r="G31" s="215"/>
      <c r="H31" s="9" t="s">
        <v>62</v>
      </c>
      <c r="I31" s="11" t="s">
        <v>41</v>
      </c>
      <c r="J31" s="41" t="s">
        <v>42</v>
      </c>
      <c r="K31" s="211"/>
      <c r="L31" s="9" t="s">
        <v>63</v>
      </c>
      <c r="M31" s="10" t="s">
        <v>64</v>
      </c>
      <c r="N31" s="42" t="s">
        <v>65</v>
      </c>
      <c r="O31" s="240"/>
      <c r="P31" s="241"/>
      <c r="Q31" s="213"/>
      <c r="R31" s="67"/>
      <c r="S31" s="89"/>
      <c r="T31" s="89"/>
      <c r="U31" s="89"/>
      <c r="V31" s="89"/>
      <c r="W31" s="161"/>
      <c r="X31" s="90"/>
      <c r="Y31" s="256"/>
      <c r="Z31" s="256"/>
      <c r="AB31" s="232"/>
      <c r="AC31" s="232"/>
      <c r="AD31" s="232"/>
      <c r="AE31" s="232"/>
    </row>
    <row r="32" spans="1:31" ht="18" customHeight="1" x14ac:dyDescent="0.15">
      <c r="A32" s="82"/>
      <c r="B32" s="182" t="s">
        <v>75</v>
      </c>
      <c r="C32" s="14">
        <v>7</v>
      </c>
      <c r="D32" s="91">
        <v>0</v>
      </c>
      <c r="E32" s="92">
        <v>0</v>
      </c>
      <c r="F32" s="257">
        <v>50</v>
      </c>
      <c r="G32" s="258"/>
      <c r="H32" s="93">
        <f>W$38</f>
        <v>0</v>
      </c>
      <c r="I32" s="158">
        <f>W$39</f>
        <v>0</v>
      </c>
      <c r="J32" s="159">
        <f>W$37</f>
        <v>0</v>
      </c>
      <c r="K32" s="94">
        <f>ROUNDDOWN((D32*H32+E32*I32+F32*J32),2)</f>
        <v>0</v>
      </c>
      <c r="L32" s="91">
        <v>0</v>
      </c>
      <c r="M32" s="95">
        <v>0</v>
      </c>
      <c r="N32" s="162">
        <v>0</v>
      </c>
      <c r="O32" s="259">
        <f>ROUNDDOWN(L32*H32+M32*I32+N32*J32,2)</f>
        <v>0</v>
      </c>
      <c r="P32" s="260"/>
      <c r="Q32" s="96">
        <f>ROUNDDOWN(K32+O32,2)</f>
        <v>0</v>
      </c>
      <c r="R32" s="67"/>
      <c r="S32" s="261" t="s">
        <v>77</v>
      </c>
      <c r="T32" s="262"/>
      <c r="U32" s="262"/>
      <c r="V32" s="262"/>
      <c r="W32" s="263"/>
      <c r="X32" s="97"/>
      <c r="Y32" s="267"/>
      <c r="Z32" s="267"/>
      <c r="AB32" s="98"/>
      <c r="AC32" s="99"/>
      <c r="AD32" s="98"/>
      <c r="AE32" s="99"/>
    </row>
    <row r="33" spans="1:32" ht="18" customHeight="1" thickBot="1" x14ac:dyDescent="0.2">
      <c r="A33" s="82"/>
      <c r="B33" s="183"/>
      <c r="C33" s="21">
        <v>8</v>
      </c>
      <c r="D33" s="100">
        <v>0</v>
      </c>
      <c r="E33" s="101">
        <v>0</v>
      </c>
      <c r="F33" s="268">
        <v>1500</v>
      </c>
      <c r="G33" s="269"/>
      <c r="H33" s="102">
        <f>W$38</f>
        <v>0</v>
      </c>
      <c r="I33" s="159">
        <f>W$39</f>
        <v>0</v>
      </c>
      <c r="J33" s="159">
        <f>W$37</f>
        <v>0</v>
      </c>
      <c r="K33" s="103">
        <f>ROUNDDOWN((D33*H33+E33*I33+F33*J33),2)</f>
        <v>0</v>
      </c>
      <c r="L33" s="101">
        <v>0</v>
      </c>
      <c r="M33" s="95">
        <v>0</v>
      </c>
      <c r="N33" s="162">
        <v>1500</v>
      </c>
      <c r="O33" s="253">
        <f>ROUNDDOWN(L33*H33+M33*I33+N33*J33,2)</f>
        <v>0</v>
      </c>
      <c r="P33" s="254"/>
      <c r="Q33" s="104">
        <f>ROUNDDOWN(K33+O33,2)</f>
        <v>0</v>
      </c>
      <c r="R33" s="67"/>
      <c r="S33" s="264"/>
      <c r="T33" s="265"/>
      <c r="U33" s="265"/>
      <c r="V33" s="265"/>
      <c r="W33" s="266"/>
      <c r="X33" s="105"/>
      <c r="Y33" s="255"/>
      <c r="Z33" s="255"/>
      <c r="AB33" s="98"/>
      <c r="AC33" s="106"/>
      <c r="AD33" s="98"/>
      <c r="AE33" s="106"/>
    </row>
    <row r="34" spans="1:32" ht="18" customHeight="1" thickTop="1" x14ac:dyDescent="0.15">
      <c r="A34" s="82"/>
      <c r="B34" s="183"/>
      <c r="C34" s="29">
        <v>9</v>
      </c>
      <c r="D34" s="100">
        <v>0</v>
      </c>
      <c r="E34" s="101">
        <v>0</v>
      </c>
      <c r="F34" s="268">
        <v>50</v>
      </c>
      <c r="G34" s="269"/>
      <c r="H34" s="102">
        <f>W$38</f>
        <v>0</v>
      </c>
      <c r="I34" s="159">
        <f>W$39</f>
        <v>0</v>
      </c>
      <c r="J34" s="159">
        <f>W$37</f>
        <v>0</v>
      </c>
      <c r="K34" s="103">
        <f>ROUNDDOWN((D34*H34+E34*I34+F34*J34),2)</f>
        <v>0</v>
      </c>
      <c r="L34" s="101">
        <v>0</v>
      </c>
      <c r="M34" s="95">
        <v>0</v>
      </c>
      <c r="N34" s="162">
        <v>0</v>
      </c>
      <c r="O34" s="253">
        <f t="shared" ref="O34:O43" si="13">ROUNDDOWN(L34*H34+M34*I34+N34*J34,2)</f>
        <v>0</v>
      </c>
      <c r="P34" s="254"/>
      <c r="Q34" s="104">
        <f t="shared" ref="Q34:Q43" si="14">ROUNDDOWN(K34+O34,2)</f>
        <v>0</v>
      </c>
      <c r="R34" s="67"/>
      <c r="S34" s="107" t="s">
        <v>28</v>
      </c>
      <c r="T34" s="108"/>
      <c r="U34" s="107"/>
      <c r="V34" s="108"/>
      <c r="W34" s="155"/>
      <c r="X34" s="109"/>
      <c r="Y34" s="255"/>
      <c r="Z34" s="255"/>
      <c r="AA34" s="110"/>
      <c r="AB34" s="98"/>
      <c r="AC34" s="106"/>
      <c r="AD34" s="98"/>
      <c r="AE34" s="106"/>
    </row>
    <row r="35" spans="1:32" ht="18" customHeight="1" x14ac:dyDescent="0.15">
      <c r="A35" s="82"/>
      <c r="B35" s="183"/>
      <c r="C35" s="29">
        <v>10</v>
      </c>
      <c r="D35" s="100">
        <v>50</v>
      </c>
      <c r="E35" s="101">
        <v>0</v>
      </c>
      <c r="F35" s="251"/>
      <c r="G35" s="252"/>
      <c r="H35" s="102">
        <f>W$38</f>
        <v>0</v>
      </c>
      <c r="I35" s="159">
        <f t="shared" ref="I35:I43" si="15">W$39</f>
        <v>0</v>
      </c>
      <c r="J35" s="111"/>
      <c r="K35" s="103">
        <f t="shared" ref="K35:K43" si="16">ROUNDDOWN((D35*H35+E35*I35+F35*J35),2)</f>
        <v>0</v>
      </c>
      <c r="L35" s="101">
        <v>0</v>
      </c>
      <c r="M35" s="95">
        <v>0</v>
      </c>
      <c r="N35" s="162">
        <v>0</v>
      </c>
      <c r="O35" s="253">
        <f t="shared" si="13"/>
        <v>0</v>
      </c>
      <c r="P35" s="254"/>
      <c r="Q35" s="104">
        <f t="shared" si="14"/>
        <v>0</v>
      </c>
      <c r="R35" s="67"/>
      <c r="S35" s="112" t="s">
        <v>29</v>
      </c>
      <c r="T35" s="113"/>
      <c r="U35" s="112"/>
      <c r="V35" s="113"/>
      <c r="W35" s="156"/>
      <c r="X35" s="109"/>
      <c r="Y35" s="255"/>
      <c r="Z35" s="255"/>
      <c r="AA35" s="110"/>
      <c r="AB35" s="98"/>
      <c r="AC35" s="106"/>
      <c r="AD35" s="98"/>
      <c r="AE35" s="106"/>
    </row>
    <row r="36" spans="1:32" ht="18" customHeight="1" x14ac:dyDescent="0.15">
      <c r="A36" s="82"/>
      <c r="B36" s="183"/>
      <c r="C36" s="29">
        <v>11</v>
      </c>
      <c r="D36" s="100">
        <v>16980</v>
      </c>
      <c r="E36" s="101">
        <v>6350</v>
      </c>
      <c r="F36" s="251"/>
      <c r="G36" s="252"/>
      <c r="H36" s="102">
        <f t="shared" ref="H36:H43" si="17">W$38</f>
        <v>0</v>
      </c>
      <c r="I36" s="159">
        <f t="shared" si="15"/>
        <v>0</v>
      </c>
      <c r="J36" s="111"/>
      <c r="K36" s="103">
        <f t="shared" si="16"/>
        <v>0</v>
      </c>
      <c r="L36" s="101">
        <v>0</v>
      </c>
      <c r="M36" s="95">
        <v>0</v>
      </c>
      <c r="N36" s="162">
        <v>0</v>
      </c>
      <c r="O36" s="253">
        <f t="shared" si="13"/>
        <v>0</v>
      </c>
      <c r="P36" s="254"/>
      <c r="Q36" s="104">
        <f t="shared" si="14"/>
        <v>0</v>
      </c>
      <c r="R36" s="67"/>
      <c r="S36" s="112" t="s">
        <v>30</v>
      </c>
      <c r="T36" s="113"/>
      <c r="U36" s="112"/>
      <c r="V36" s="113"/>
      <c r="W36" s="156"/>
      <c r="X36" s="114"/>
      <c r="Y36" s="255"/>
      <c r="Z36" s="255"/>
      <c r="AA36" s="110"/>
      <c r="AB36" s="98"/>
      <c r="AC36" s="106"/>
      <c r="AD36" s="98"/>
      <c r="AE36" s="106"/>
    </row>
    <row r="37" spans="1:32" ht="18" customHeight="1" x14ac:dyDescent="0.15">
      <c r="A37" s="82"/>
      <c r="B37" s="183"/>
      <c r="C37" s="29">
        <v>12</v>
      </c>
      <c r="D37" s="100">
        <v>10050</v>
      </c>
      <c r="E37" s="101">
        <v>7000</v>
      </c>
      <c r="F37" s="251"/>
      <c r="G37" s="252"/>
      <c r="H37" s="102">
        <f t="shared" si="17"/>
        <v>0</v>
      </c>
      <c r="I37" s="115">
        <f t="shared" si="15"/>
        <v>0</v>
      </c>
      <c r="J37" s="116"/>
      <c r="K37" s="103">
        <f>ROUNDDOWN((D37*H37+E37*I37+F37*J37),2)</f>
        <v>0</v>
      </c>
      <c r="L37" s="101">
        <v>0</v>
      </c>
      <c r="M37" s="95">
        <v>0</v>
      </c>
      <c r="N37" s="162">
        <v>0</v>
      </c>
      <c r="O37" s="253">
        <f t="shared" si="13"/>
        <v>0</v>
      </c>
      <c r="P37" s="254"/>
      <c r="Q37" s="104">
        <f t="shared" si="14"/>
        <v>0</v>
      </c>
      <c r="R37" s="67"/>
      <c r="S37" s="117" t="s">
        <v>31</v>
      </c>
      <c r="T37" s="118"/>
      <c r="U37" s="112" t="s">
        <v>32</v>
      </c>
      <c r="V37" s="113"/>
      <c r="W37" s="156"/>
      <c r="X37" s="109"/>
      <c r="Y37" s="255"/>
      <c r="Z37" s="255"/>
      <c r="AA37" s="110"/>
      <c r="AB37" s="98"/>
      <c r="AC37" s="106"/>
      <c r="AD37" s="98"/>
      <c r="AE37" s="106"/>
    </row>
    <row r="38" spans="1:32" ht="18" customHeight="1" x14ac:dyDescent="0.15">
      <c r="A38" s="82"/>
      <c r="B38" s="183"/>
      <c r="C38" s="29">
        <v>1</v>
      </c>
      <c r="D38" s="100">
        <v>20540</v>
      </c>
      <c r="E38" s="101">
        <v>12850</v>
      </c>
      <c r="F38" s="277"/>
      <c r="G38" s="278"/>
      <c r="H38" s="102">
        <f t="shared" si="17"/>
        <v>0</v>
      </c>
      <c r="I38" s="159">
        <f t="shared" si="15"/>
        <v>0</v>
      </c>
      <c r="J38" s="111"/>
      <c r="K38" s="103">
        <f t="shared" si="16"/>
        <v>0</v>
      </c>
      <c r="L38" s="101">
        <v>0</v>
      </c>
      <c r="M38" s="95">
        <v>0</v>
      </c>
      <c r="N38" s="162">
        <v>0</v>
      </c>
      <c r="O38" s="253">
        <f t="shared" si="13"/>
        <v>0</v>
      </c>
      <c r="P38" s="254"/>
      <c r="Q38" s="104">
        <f t="shared" si="14"/>
        <v>0</v>
      </c>
      <c r="R38" s="67"/>
      <c r="S38" s="119"/>
      <c r="T38" s="120"/>
      <c r="U38" s="112" t="s">
        <v>33</v>
      </c>
      <c r="V38" s="113"/>
      <c r="W38" s="156"/>
      <c r="X38" s="109"/>
      <c r="Y38" s="255"/>
      <c r="Z38" s="255"/>
      <c r="AA38" s="110"/>
      <c r="AB38" s="98"/>
      <c r="AC38" s="106"/>
      <c r="AD38" s="98"/>
      <c r="AE38" s="106"/>
    </row>
    <row r="39" spans="1:32" ht="18" customHeight="1" thickBot="1" x14ac:dyDescent="0.2">
      <c r="A39" s="82"/>
      <c r="B39" s="183"/>
      <c r="C39" s="29">
        <v>2</v>
      </c>
      <c r="D39" s="100">
        <v>50</v>
      </c>
      <c r="E39" s="101">
        <v>0</v>
      </c>
      <c r="F39" s="277"/>
      <c r="G39" s="278"/>
      <c r="H39" s="102">
        <f t="shared" si="17"/>
        <v>0</v>
      </c>
      <c r="I39" s="159">
        <f t="shared" si="15"/>
        <v>0</v>
      </c>
      <c r="J39" s="111"/>
      <c r="K39" s="103">
        <f t="shared" si="16"/>
        <v>0</v>
      </c>
      <c r="L39" s="101">
        <v>0</v>
      </c>
      <c r="M39" s="95">
        <v>0</v>
      </c>
      <c r="N39" s="162">
        <v>0</v>
      </c>
      <c r="O39" s="253">
        <f t="shared" si="13"/>
        <v>0</v>
      </c>
      <c r="P39" s="254"/>
      <c r="Q39" s="104">
        <f t="shared" si="14"/>
        <v>0</v>
      </c>
      <c r="R39" s="67"/>
      <c r="S39" s="119"/>
      <c r="T39" s="121"/>
      <c r="U39" s="117" t="s">
        <v>34</v>
      </c>
      <c r="V39" s="118"/>
      <c r="W39" s="157"/>
      <c r="X39" s="109"/>
      <c r="Y39" s="255"/>
      <c r="Z39" s="255"/>
      <c r="AA39" s="110"/>
      <c r="AB39" s="98"/>
      <c r="AC39" s="106"/>
      <c r="AD39" s="98"/>
      <c r="AE39" s="106"/>
    </row>
    <row r="40" spans="1:32" ht="18" customHeight="1" thickTop="1" x14ac:dyDescent="0.15">
      <c r="A40" s="82"/>
      <c r="B40" s="203"/>
      <c r="C40" s="30">
        <v>3</v>
      </c>
      <c r="D40" s="122">
        <v>50</v>
      </c>
      <c r="E40" s="123">
        <v>0</v>
      </c>
      <c r="F40" s="279"/>
      <c r="G40" s="280"/>
      <c r="H40" s="124">
        <f t="shared" si="17"/>
        <v>0</v>
      </c>
      <c r="I40" s="160">
        <f t="shared" si="15"/>
        <v>0</v>
      </c>
      <c r="J40" s="125"/>
      <c r="K40" s="126">
        <f t="shared" si="16"/>
        <v>0</v>
      </c>
      <c r="L40" s="123">
        <v>0</v>
      </c>
      <c r="M40" s="127">
        <v>0</v>
      </c>
      <c r="N40" s="128">
        <v>0</v>
      </c>
      <c r="O40" s="281">
        <f t="shared" si="13"/>
        <v>0</v>
      </c>
      <c r="P40" s="282"/>
      <c r="Q40" s="129">
        <f t="shared" si="14"/>
        <v>0</v>
      </c>
      <c r="R40" s="67"/>
      <c r="S40" s="130" t="s">
        <v>27</v>
      </c>
      <c r="T40" s="131"/>
      <c r="U40" s="283" t="s">
        <v>36</v>
      </c>
      <c r="V40" s="284"/>
      <c r="W40" s="285"/>
      <c r="X40" s="109"/>
      <c r="Y40" s="255"/>
      <c r="Z40" s="255"/>
      <c r="AA40" s="110"/>
      <c r="AB40" s="98"/>
      <c r="AC40" s="106"/>
      <c r="AD40" s="98"/>
      <c r="AE40" s="106"/>
    </row>
    <row r="41" spans="1:32" ht="18" customHeight="1" x14ac:dyDescent="0.15">
      <c r="A41" s="82"/>
      <c r="B41" s="183" t="s">
        <v>69</v>
      </c>
      <c r="C41" s="53">
        <v>4</v>
      </c>
      <c r="D41" s="132">
        <v>50</v>
      </c>
      <c r="E41" s="133">
        <v>0</v>
      </c>
      <c r="F41" s="286"/>
      <c r="G41" s="287"/>
      <c r="H41" s="134">
        <f t="shared" si="17"/>
        <v>0</v>
      </c>
      <c r="I41" s="135">
        <f t="shared" si="15"/>
        <v>0</v>
      </c>
      <c r="J41" s="136"/>
      <c r="K41" s="137">
        <f t="shared" si="16"/>
        <v>0</v>
      </c>
      <c r="L41" s="133">
        <v>0</v>
      </c>
      <c r="M41" s="138">
        <v>0</v>
      </c>
      <c r="N41" s="139">
        <v>0</v>
      </c>
      <c r="O41" s="259">
        <f t="shared" si="13"/>
        <v>0</v>
      </c>
      <c r="P41" s="260"/>
      <c r="Q41" s="140">
        <f t="shared" si="14"/>
        <v>0</v>
      </c>
      <c r="R41" s="67"/>
      <c r="S41" s="141" t="s">
        <v>35</v>
      </c>
      <c r="T41" s="142"/>
      <c r="U41" s="288" t="s">
        <v>36</v>
      </c>
      <c r="V41" s="289"/>
      <c r="W41" s="285"/>
      <c r="X41" s="109"/>
      <c r="Y41" s="255"/>
      <c r="Z41" s="255"/>
      <c r="AA41" s="110"/>
      <c r="AB41" s="98"/>
      <c r="AC41" s="106"/>
      <c r="AD41" s="98"/>
      <c r="AE41" s="106"/>
    </row>
    <row r="42" spans="1:32" ht="18" customHeight="1" x14ac:dyDescent="0.15">
      <c r="A42" s="82"/>
      <c r="B42" s="183"/>
      <c r="C42" s="29">
        <v>5</v>
      </c>
      <c r="D42" s="100">
        <v>50</v>
      </c>
      <c r="E42" s="101">
        <v>0</v>
      </c>
      <c r="F42" s="277"/>
      <c r="G42" s="278"/>
      <c r="H42" s="102">
        <f t="shared" si="17"/>
        <v>0</v>
      </c>
      <c r="I42" s="159">
        <f t="shared" si="15"/>
        <v>0</v>
      </c>
      <c r="J42" s="111"/>
      <c r="K42" s="103">
        <f t="shared" si="16"/>
        <v>0</v>
      </c>
      <c r="L42" s="101">
        <v>0</v>
      </c>
      <c r="M42" s="95">
        <v>0</v>
      </c>
      <c r="N42" s="162">
        <v>0</v>
      </c>
      <c r="O42" s="253">
        <f t="shared" si="13"/>
        <v>0</v>
      </c>
      <c r="P42" s="254"/>
      <c r="Q42" s="104">
        <f t="shared" si="14"/>
        <v>0</v>
      </c>
      <c r="R42" s="67"/>
      <c r="S42" s="143" t="s">
        <v>78</v>
      </c>
      <c r="T42" s="121"/>
      <c r="U42" s="121"/>
      <c r="V42" s="144"/>
      <c r="W42" s="145"/>
      <c r="X42" s="109"/>
      <c r="Y42" s="255"/>
      <c r="Z42" s="255"/>
      <c r="AA42" s="146"/>
      <c r="AB42" s="98"/>
      <c r="AC42" s="106"/>
      <c r="AD42" s="98"/>
      <c r="AE42" s="106"/>
      <c r="AF42" s="147"/>
    </row>
    <row r="43" spans="1:32" ht="18" customHeight="1" x14ac:dyDescent="0.15">
      <c r="A43" s="82"/>
      <c r="B43" s="203"/>
      <c r="C43" s="30">
        <v>6</v>
      </c>
      <c r="D43" s="122">
        <v>18670</v>
      </c>
      <c r="E43" s="123">
        <v>6250</v>
      </c>
      <c r="F43" s="279"/>
      <c r="G43" s="280"/>
      <c r="H43" s="124">
        <f t="shared" si="17"/>
        <v>0</v>
      </c>
      <c r="I43" s="160">
        <f t="shared" si="15"/>
        <v>0</v>
      </c>
      <c r="J43" s="111"/>
      <c r="K43" s="126">
        <f t="shared" si="16"/>
        <v>0</v>
      </c>
      <c r="L43" s="122">
        <v>0</v>
      </c>
      <c r="M43" s="95">
        <v>0</v>
      </c>
      <c r="N43" s="128">
        <v>0</v>
      </c>
      <c r="O43" s="290">
        <f t="shared" si="13"/>
        <v>0</v>
      </c>
      <c r="P43" s="291"/>
      <c r="Q43" s="104">
        <f t="shared" si="14"/>
        <v>0</v>
      </c>
      <c r="R43" s="67"/>
      <c r="X43" s="109"/>
      <c r="Y43" s="148"/>
      <c r="Z43" s="148"/>
      <c r="AA43" s="146"/>
      <c r="AB43" s="98"/>
      <c r="AC43" s="106"/>
      <c r="AD43" s="98"/>
      <c r="AE43" s="106"/>
      <c r="AF43" s="147"/>
    </row>
    <row r="44" spans="1:32" ht="24" customHeight="1" x14ac:dyDescent="0.2">
      <c r="A44" s="82"/>
      <c r="B44" s="216" t="s">
        <v>38</v>
      </c>
      <c r="C44" s="217"/>
      <c r="D44" s="224"/>
      <c r="E44" s="301"/>
      <c r="F44" s="301"/>
      <c r="G44" s="301"/>
      <c r="H44" s="301"/>
      <c r="I44" s="301"/>
      <c r="J44" s="301"/>
      <c r="K44" s="302"/>
      <c r="L44" s="224"/>
      <c r="M44" s="225"/>
      <c r="N44" s="225"/>
      <c r="O44" s="225"/>
      <c r="P44" s="225"/>
      <c r="Q44" s="78">
        <f>SUM(Q32:Q43)</f>
        <v>0</v>
      </c>
      <c r="R44" s="63"/>
      <c r="S44" s="303" t="s">
        <v>79</v>
      </c>
      <c r="T44" s="304"/>
      <c r="U44" s="304"/>
      <c r="V44" s="304"/>
      <c r="W44" s="304"/>
      <c r="X44" s="305"/>
      <c r="Y44" s="306"/>
      <c r="Z44" s="149"/>
      <c r="AA44" s="147"/>
      <c r="AB44" s="150"/>
      <c r="AC44" s="151"/>
      <c r="AD44" s="150"/>
      <c r="AE44" s="151"/>
      <c r="AF44" s="147"/>
    </row>
    <row r="45" spans="1:32" ht="13.2" customHeight="1" x14ac:dyDescent="0.2">
      <c r="B45" s="67"/>
      <c r="C45" s="67"/>
      <c r="D45" s="67"/>
      <c r="E45" s="67"/>
      <c r="F45" s="67"/>
      <c r="G45" s="67"/>
      <c r="H45" s="67"/>
      <c r="I45" s="67"/>
      <c r="J45" s="67"/>
      <c r="K45" s="67"/>
      <c r="L45" s="67"/>
      <c r="M45" s="67"/>
      <c r="N45" s="67"/>
      <c r="O45" s="67"/>
      <c r="P45" s="67"/>
      <c r="Q45" s="67"/>
      <c r="R45" s="63"/>
      <c r="S45" s="292"/>
      <c r="T45" s="293"/>
      <c r="U45" s="293"/>
      <c r="V45" s="293"/>
      <c r="W45" s="294"/>
      <c r="X45" s="307"/>
      <c r="Y45" s="308"/>
      <c r="Z45" s="63"/>
      <c r="AA45" s="147"/>
      <c r="AB45" s="147"/>
      <c r="AC45" s="147"/>
      <c r="AD45" s="147"/>
      <c r="AE45" s="147"/>
      <c r="AF45" s="147"/>
    </row>
    <row r="46" spans="1:32" ht="12" customHeight="1" x14ac:dyDescent="0.2">
      <c r="P46" s="152"/>
      <c r="S46" s="295"/>
      <c r="T46" s="296"/>
      <c r="U46" s="296"/>
      <c r="V46" s="296"/>
      <c r="W46" s="297"/>
      <c r="X46" s="307"/>
      <c r="Y46" s="308"/>
    </row>
    <row r="47" spans="1:32" ht="13.2" customHeight="1" x14ac:dyDescent="0.2">
      <c r="G47" s="153"/>
      <c r="P47" s="152"/>
      <c r="S47" s="295"/>
      <c r="T47" s="296"/>
      <c r="U47" s="296"/>
      <c r="V47" s="296"/>
      <c r="W47" s="297"/>
      <c r="X47" s="307"/>
      <c r="Y47" s="308"/>
    </row>
    <row r="48" spans="1:32" ht="13.2" customHeight="1" x14ac:dyDescent="0.2">
      <c r="P48" s="152"/>
      <c r="S48" s="295"/>
      <c r="T48" s="296"/>
      <c r="U48" s="296"/>
      <c r="V48" s="296"/>
      <c r="W48" s="297"/>
      <c r="X48" s="307"/>
      <c r="Y48" s="308"/>
    </row>
    <row r="49" spans="3:25" ht="12" customHeight="1" x14ac:dyDescent="0.2">
      <c r="S49" s="298"/>
      <c r="T49" s="299"/>
      <c r="U49" s="299"/>
      <c r="V49" s="299"/>
      <c r="W49" s="300"/>
      <c r="X49" s="307"/>
      <c r="Y49" s="308"/>
    </row>
    <row r="50" spans="3:25" x14ac:dyDescent="0.2">
      <c r="H50" s="153"/>
      <c r="I50" s="153"/>
      <c r="J50" s="153"/>
      <c r="X50" s="147"/>
      <c r="Y50" s="147"/>
    </row>
    <row r="51" spans="3:25" x14ac:dyDescent="0.2">
      <c r="H51" s="153"/>
      <c r="I51" s="153"/>
      <c r="J51" s="153"/>
      <c r="X51" s="147"/>
      <c r="Y51" s="147"/>
    </row>
    <row r="52" spans="3:25" x14ac:dyDescent="0.2">
      <c r="H52" s="153"/>
      <c r="I52" s="153"/>
      <c r="J52" s="153"/>
      <c r="X52" s="147"/>
      <c r="Y52" s="147"/>
    </row>
    <row r="53" spans="3:25" x14ac:dyDescent="0.2">
      <c r="H53" s="153"/>
      <c r="I53" s="153"/>
      <c r="J53" s="153"/>
    </row>
    <row r="54" spans="3:25" x14ac:dyDescent="0.2">
      <c r="H54" s="153"/>
      <c r="I54" s="153"/>
      <c r="J54" s="153"/>
    </row>
    <row r="55" spans="3:25" x14ac:dyDescent="0.2">
      <c r="H55" s="153"/>
      <c r="I55" s="153"/>
      <c r="J55" s="153"/>
    </row>
    <row r="56" spans="3:25" x14ac:dyDescent="0.2">
      <c r="H56" s="153"/>
      <c r="I56" s="153"/>
      <c r="J56" s="153"/>
    </row>
    <row r="57" spans="3:25" x14ac:dyDescent="0.2">
      <c r="C57" s="154"/>
      <c r="H57" s="153"/>
      <c r="I57" s="153"/>
      <c r="J57" s="153"/>
    </row>
    <row r="58" spans="3:25" x14ac:dyDescent="0.2">
      <c r="C58" s="154"/>
      <c r="H58" s="153"/>
      <c r="I58" s="153"/>
      <c r="J58" s="153"/>
    </row>
    <row r="59" spans="3:25" x14ac:dyDescent="0.2">
      <c r="C59" s="154"/>
      <c r="H59" s="153"/>
      <c r="I59" s="153"/>
      <c r="J59" s="153"/>
    </row>
    <row r="60" spans="3:25" x14ac:dyDescent="0.2">
      <c r="H60" s="153"/>
      <c r="I60" s="153"/>
      <c r="J60" s="153"/>
    </row>
    <row r="61" spans="3:25" x14ac:dyDescent="0.2">
      <c r="H61" s="153"/>
      <c r="I61" s="153"/>
      <c r="J61" s="153"/>
    </row>
  </sheetData>
  <sheetProtection algorithmName="SHA-512" hashValue="kJvqaeIHx7CyB31SDrA3jrnjJjhatZgZ+XKQl3bVzNvHsk+NPKE7mn1tFBsUztIx4Pfkd/fL2l0j0YnHJ6jRsA==" saltValue="M7at3/99H7ilca7p7XmpPQ==" spinCount="100000" sheet="1" selectLockedCells="1"/>
  <mergeCells count="98">
    <mergeCell ref="B44:C44"/>
    <mergeCell ref="D44:K44"/>
    <mergeCell ref="L44:P44"/>
    <mergeCell ref="S44:W44"/>
    <mergeCell ref="S45:W49"/>
    <mergeCell ref="B41:B43"/>
    <mergeCell ref="F41:G41"/>
    <mergeCell ref="O41:P41"/>
    <mergeCell ref="U41:W41"/>
    <mergeCell ref="Y41:Z41"/>
    <mergeCell ref="F42:G42"/>
    <mergeCell ref="O42:P42"/>
    <mergeCell ref="Y42:Z42"/>
    <mergeCell ref="F43:G43"/>
    <mergeCell ref="O43:P43"/>
    <mergeCell ref="F39:G39"/>
    <mergeCell ref="O39:P39"/>
    <mergeCell ref="Y39:Z39"/>
    <mergeCell ref="F40:G40"/>
    <mergeCell ref="O40:P40"/>
    <mergeCell ref="U40:W40"/>
    <mergeCell ref="Y40:Z40"/>
    <mergeCell ref="F37:G37"/>
    <mergeCell ref="O37:P37"/>
    <mergeCell ref="Y37:Z37"/>
    <mergeCell ref="F38:G38"/>
    <mergeCell ref="O38:P38"/>
    <mergeCell ref="Y38:Z38"/>
    <mergeCell ref="O34:P34"/>
    <mergeCell ref="Y34:Z34"/>
    <mergeCell ref="F35:G35"/>
    <mergeCell ref="O35:P35"/>
    <mergeCell ref="Y35:Z35"/>
    <mergeCell ref="F36:G36"/>
    <mergeCell ref="O36:P36"/>
    <mergeCell ref="Y36:Z36"/>
    <mergeCell ref="Y31:Z31"/>
    <mergeCell ref="B32:B40"/>
    <mergeCell ref="F32:G32"/>
    <mergeCell ref="O32:P32"/>
    <mergeCell ref="S32:W33"/>
    <mergeCell ref="Y32:Z32"/>
    <mergeCell ref="F33:G33"/>
    <mergeCell ref="O33:P33"/>
    <mergeCell ref="Y33:Z33"/>
    <mergeCell ref="F34:G34"/>
    <mergeCell ref="B26:C31"/>
    <mergeCell ref="D26:K27"/>
    <mergeCell ref="F30:G30"/>
    <mergeCell ref="AD26:AE27"/>
    <mergeCell ref="L28:N28"/>
    <mergeCell ref="O28:P28"/>
    <mergeCell ref="AB28:AB31"/>
    <mergeCell ref="AC28:AC31"/>
    <mergeCell ref="AD28:AD31"/>
    <mergeCell ref="AE28:AE31"/>
    <mergeCell ref="L29:N29"/>
    <mergeCell ref="O29:P29"/>
    <mergeCell ref="O30:P31"/>
    <mergeCell ref="S23:Y30"/>
    <mergeCell ref="L26:P27"/>
    <mergeCell ref="Q26:Q28"/>
    <mergeCell ref="AB26:AC27"/>
    <mergeCell ref="K30:K31"/>
    <mergeCell ref="Q30:Q31"/>
    <mergeCell ref="F31:G31"/>
    <mergeCell ref="B21:C21"/>
    <mergeCell ref="D21:H21"/>
    <mergeCell ref="I21:K21"/>
    <mergeCell ref="L21:O21"/>
    <mergeCell ref="S21:T21"/>
    <mergeCell ref="V21:W21"/>
    <mergeCell ref="V13:W13"/>
    <mergeCell ref="V14:W14"/>
    <mergeCell ref="V15:W15"/>
    <mergeCell ref="V16:W16"/>
    <mergeCell ref="V17:W17"/>
    <mergeCell ref="B18:B20"/>
    <mergeCell ref="S18:S20"/>
    <mergeCell ref="V18:W18"/>
    <mergeCell ref="V19:W19"/>
    <mergeCell ref="V20:W20"/>
    <mergeCell ref="U5:U6"/>
    <mergeCell ref="V5:W6"/>
    <mergeCell ref="V7:W7"/>
    <mergeCell ref="V8:W8"/>
    <mergeCell ref="B9:B17"/>
    <mergeCell ref="S9:S17"/>
    <mergeCell ref="V9:W9"/>
    <mergeCell ref="V10:W10"/>
    <mergeCell ref="V11:W11"/>
    <mergeCell ref="V12:W12"/>
    <mergeCell ref="B5:C8"/>
    <mergeCell ref="D5:H5"/>
    <mergeCell ref="I5:K5"/>
    <mergeCell ref="L5:O5"/>
    <mergeCell ref="P5:P6"/>
    <mergeCell ref="S5:T8"/>
  </mergeCells>
  <phoneticPr fontId="1"/>
  <pageMargins left="0.4" right="0.27" top="0.66" bottom="0.26" header="0.31496062992125984" footer="0.16"/>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vt:lpstr>
      <vt:lpstr>積算内訳書!Print_Area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2024-04-10T06:03:53Z</cp:lastPrinted>
  <dcterms:created xsi:type="dcterms:W3CDTF">2004-03-01T06:25:46Z</dcterms:created>
  <dcterms:modified xsi:type="dcterms:W3CDTF">2024-04-10T06:04:04Z</dcterms:modified>
</cp:coreProperties>
</file>