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8988"/>
  </bookViews>
  <sheets>
    <sheet name="00目次" sheetId="2" r:id="rId1"/>
    <sheet name="01一般廃棄物等処理調定件数及び手数料収入" sheetId="1" r:id="rId2"/>
    <sheet name="02集団回収" sheetId="3" r:id="rId3"/>
    <sheet name="03ごみ測定①（組成分析 乾燥後）" sheetId="4" r:id="rId4"/>
    <sheet name="04ごみ質測定②（三成分・発熱量・元素分析）" sheetId="5" r:id="rId5"/>
  </sheets>
  <definedNames>
    <definedName name="_xlnm.Print_Area" localSheetId="1">'01一般廃棄物等処理調定件数及び手数料収入'!$A$1:$V$15</definedName>
    <definedName name="_xlnm.Print_Area" localSheetId="2">'02集団回収'!$A$1:$E$12</definedName>
    <definedName name="_xlnm.Print_Area" localSheetId="3">'03ごみ測定①（組成分析 乾燥後）'!$A$1:$Y$56</definedName>
    <definedName name="_xlnm.Print_Area" localSheetId="4">'04ごみ質測定②（三成分・発熱量・元素分析）'!$A$1:$U$57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P16" i="1" l="1"/>
  <c r="P17" i="1"/>
  <c r="V17" i="1"/>
  <c r="U17" i="1"/>
  <c r="O17" i="1"/>
  <c r="O16" i="1"/>
  <c r="I16" i="1"/>
  <c r="P15" i="1"/>
  <c r="O15" i="1"/>
  <c r="I15" i="1"/>
  <c r="P14" i="1"/>
  <c r="O14" i="1"/>
  <c r="I14" i="1"/>
  <c r="O13" i="1"/>
  <c r="I13" i="1"/>
  <c r="I12" i="1"/>
  <c r="I11" i="1"/>
  <c r="I10" i="1"/>
  <c r="I9" i="1"/>
  <c r="I8" i="1"/>
  <c r="I7" i="1"/>
  <c r="J75" i="5" l="1"/>
  <c r="J74" i="5"/>
  <c r="J73" i="5"/>
  <c r="J72" i="5"/>
  <c r="J71" i="5"/>
  <c r="J70" i="5"/>
  <c r="J69" i="5"/>
  <c r="J68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Y75" i="4"/>
  <c r="X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X68" i="4"/>
  <c r="Y66" i="4"/>
  <c r="X66" i="4"/>
  <c r="Y65" i="4"/>
  <c r="X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X56" i="4"/>
  <c r="Y55" i="4"/>
  <c r="X55" i="4"/>
  <c r="Y54" i="4"/>
  <c r="X54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</calcChain>
</file>

<file path=xl/sharedStrings.xml><?xml version="1.0" encoding="utf-8"?>
<sst xmlns="http://schemas.openxmlformats.org/spreadsheetml/2006/main" count="786" uniqueCount="138">
  <si>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</si>
  <si>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</si>
  <si>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</si>
  <si>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</si>
  <si>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年次</t>
    <rPh sb="0" eb="2">
      <t>ネンジ</t>
    </rPh>
    <phoneticPr fontId="8"/>
  </si>
  <si>
    <t>西暦</t>
    <rPh sb="0" eb="2">
      <t>セイレキ</t>
    </rPh>
    <phoneticPr fontId="8"/>
  </si>
  <si>
    <t>家庭系</t>
    <rPh sb="0" eb="3">
      <t>カテイケイ</t>
    </rPh>
    <phoneticPr fontId="8"/>
  </si>
  <si>
    <t>事業系</t>
    <rPh sb="0" eb="2">
      <t>ジギョウ</t>
    </rPh>
    <rPh sb="2" eb="3">
      <t>ケイ</t>
    </rPh>
    <phoneticPr fontId="8"/>
  </si>
  <si>
    <t>合計</t>
    <rPh sb="0" eb="2">
      <t>ゴウケイ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</si>
  <si>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</si>
  <si>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</si>
  <si>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</si>
  <si>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</si>
  <si>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</si>
  <si>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</si>
  <si>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6"/>
  </si>
  <si>
    <t>■ごみ処理（定時以外のもの）</t>
    <rPh sb="3" eb="5">
      <t>ショリ</t>
    </rPh>
    <rPh sb="6" eb="8">
      <t>テイジ</t>
    </rPh>
    <rPh sb="8" eb="10">
      <t>イガイ</t>
    </rPh>
    <phoneticPr fontId="1"/>
  </si>
  <si>
    <t>集団回収</t>
    <rPh sb="0" eb="2">
      <t>シュウダン</t>
    </rPh>
    <rPh sb="2" eb="4">
      <t>カイシュウ</t>
    </rPh>
    <phoneticPr fontId="1"/>
  </si>
  <si>
    <t>■02　集団回収</t>
    <rPh sb="4" eb="6">
      <t>シュウダン</t>
    </rPh>
    <rPh sb="6" eb="8">
      <t>カイシュウ</t>
    </rPh>
    <phoneticPr fontId="1"/>
  </si>
  <si>
    <t>動物の死体</t>
    <rPh sb="0" eb="2">
      <t>ドウブツ</t>
    </rPh>
    <rPh sb="3" eb="5">
      <t>シタイ</t>
    </rPh>
    <phoneticPr fontId="8"/>
  </si>
  <si>
    <t>冷蔵庫・冷凍庫</t>
    <rPh sb="0" eb="3">
      <t>レイゾウコ</t>
    </rPh>
    <rPh sb="4" eb="7">
      <t>レイトウコ</t>
    </rPh>
    <phoneticPr fontId="8"/>
  </si>
  <si>
    <t>洗濯機・乾燥機</t>
    <rPh sb="0" eb="3">
      <t>センタクキ</t>
    </rPh>
    <rPh sb="4" eb="7">
      <t>カンソウキ</t>
    </rPh>
    <phoneticPr fontId="8"/>
  </si>
  <si>
    <t>許可業者</t>
    <rPh sb="0" eb="2">
      <t>キョカ</t>
    </rPh>
    <rPh sb="2" eb="4">
      <t>ギョウシャ</t>
    </rPh>
    <phoneticPr fontId="8"/>
  </si>
  <si>
    <t>自己搬入</t>
    <rPh sb="0" eb="2">
      <t>ジコ</t>
    </rPh>
    <rPh sb="2" eb="4">
      <t>ハンニュウ</t>
    </rPh>
    <phoneticPr fontId="8"/>
  </si>
  <si>
    <t>収集運搬</t>
    <rPh sb="0" eb="2">
      <t>シュウシュウ</t>
    </rPh>
    <rPh sb="2" eb="4">
      <t>ウンパン</t>
    </rPh>
    <phoneticPr fontId="8"/>
  </si>
  <si>
    <t>件数</t>
    <rPh sb="0" eb="2">
      <t>ケンスウ</t>
    </rPh>
    <phoneticPr fontId="8"/>
  </si>
  <si>
    <t>金額</t>
    <rPh sb="0" eb="2">
      <t>キンガク</t>
    </rPh>
    <phoneticPr fontId="8"/>
  </si>
  <si>
    <t>（金額　単位：千円）</t>
    <phoneticPr fontId="8"/>
  </si>
  <si>
    <t>特定家庭用機器以外のもの</t>
    <phoneticPr fontId="8"/>
  </si>
  <si>
    <t>特定家庭用機器（家電リサイクル法対象機器）</t>
    <phoneticPr fontId="8"/>
  </si>
  <si>
    <t>エアコン</t>
    <phoneticPr fontId="8"/>
  </si>
  <si>
    <t>テレビ</t>
    <phoneticPr fontId="8"/>
  </si>
  <si>
    <t>再生資源化回収量（ｔ）</t>
    <rPh sb="0" eb="2">
      <t>サイセイ</t>
    </rPh>
    <rPh sb="2" eb="4">
      <t>シゲン</t>
    </rPh>
    <rPh sb="4" eb="5">
      <t>カ</t>
    </rPh>
    <rPh sb="5" eb="7">
      <t>カイシュウ</t>
    </rPh>
    <rPh sb="7" eb="8">
      <t>リョウ</t>
    </rPh>
    <phoneticPr fontId="6"/>
  </si>
  <si>
    <t>奨励金交付額（千円）</t>
    <rPh sb="0" eb="3">
      <t>ショウレイキン</t>
    </rPh>
    <rPh sb="3" eb="6">
      <t>コウフガク</t>
    </rPh>
    <rPh sb="7" eb="9">
      <t>センエン</t>
    </rPh>
    <phoneticPr fontId="6"/>
  </si>
  <si>
    <t>登録団体数（団体）</t>
    <rPh sb="0" eb="2">
      <t>トウロク</t>
    </rPh>
    <rPh sb="2" eb="4">
      <t>ダンタイ</t>
    </rPh>
    <rPh sb="4" eb="5">
      <t>スウ</t>
    </rPh>
    <rPh sb="6" eb="8">
      <t>ダンタイ</t>
    </rPh>
    <phoneticPr fontId="6"/>
  </si>
  <si>
    <t>年次</t>
    <rPh sb="0" eb="2">
      <t>ネンジ</t>
    </rPh>
    <phoneticPr fontId="1"/>
  </si>
  <si>
    <t>西暦</t>
    <rPh sb="0" eb="2">
      <t>セイレキ</t>
    </rPh>
    <phoneticPr fontId="1"/>
  </si>
  <si>
    <t>平成26年度</t>
    <rPh sb="0" eb="2">
      <t>ヘイセイ</t>
    </rPh>
    <rPh sb="4" eb="6">
      <t>ネンド</t>
    </rPh>
    <phoneticPr fontId="6"/>
  </si>
  <si>
    <t>平成27年度</t>
    <phoneticPr fontId="6"/>
  </si>
  <si>
    <t>平成28年度</t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</si>
  <si>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</si>
  <si>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</si>
  <si>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03</t>
    <phoneticPr fontId="1"/>
  </si>
  <si>
    <t>月</t>
    <phoneticPr fontId="1"/>
  </si>
  <si>
    <t>測定日</t>
    <rPh sb="0" eb="2">
      <t>ソクテイ</t>
    </rPh>
    <rPh sb="2" eb="3">
      <t>ビ</t>
    </rPh>
    <phoneticPr fontId="1"/>
  </si>
  <si>
    <t>工場</t>
    <rPh sb="0" eb="2">
      <t>コウジョウ</t>
    </rPh>
    <phoneticPr fontId="1"/>
  </si>
  <si>
    <t>種類組成</t>
    <rPh sb="0" eb="2">
      <t>シュルイ</t>
    </rPh>
    <rPh sb="2" eb="4">
      <t>ソセイ</t>
    </rPh>
    <phoneticPr fontId="1"/>
  </si>
  <si>
    <t>高位発熱量</t>
    <rPh sb="0" eb="2">
      <t>コウイ</t>
    </rPh>
    <rPh sb="2" eb="4">
      <t>ハツネツ</t>
    </rPh>
    <rPh sb="4" eb="5">
      <t>リョウ</t>
    </rPh>
    <phoneticPr fontId="1"/>
  </si>
  <si>
    <t>低位発熱量</t>
    <rPh sb="0" eb="2">
      <t>テイイ</t>
    </rPh>
    <rPh sb="2" eb="4">
      <t>ハツネツ</t>
    </rPh>
    <rPh sb="4" eb="5">
      <t>リョウ</t>
    </rPh>
    <phoneticPr fontId="1"/>
  </si>
  <si>
    <t>元素分析</t>
    <rPh sb="0" eb="2">
      <t>ゲンソ</t>
    </rPh>
    <rPh sb="2" eb="4">
      <t>ブンセキ</t>
    </rPh>
    <phoneticPr fontId="1"/>
  </si>
  <si>
    <t>紙類・繊維類</t>
    <rPh sb="0" eb="2">
      <t>カミルイ</t>
    </rPh>
    <rPh sb="3" eb="5">
      <t>センイ</t>
    </rPh>
    <rPh sb="5" eb="6">
      <t>ルイ</t>
    </rPh>
    <phoneticPr fontId="1"/>
  </si>
  <si>
    <t>厨芥類</t>
    <rPh sb="0" eb="2">
      <t>チュウカイ</t>
    </rPh>
    <rPh sb="2" eb="3">
      <t>ルイ</t>
    </rPh>
    <phoneticPr fontId="1"/>
  </si>
  <si>
    <t>木竹・草・わら類</t>
    <rPh sb="0" eb="1">
      <t>キ</t>
    </rPh>
    <rPh sb="1" eb="2">
      <t>タケ</t>
    </rPh>
    <rPh sb="3" eb="4">
      <t>クサ</t>
    </rPh>
    <rPh sb="7" eb="8">
      <t>ルイ</t>
    </rPh>
    <phoneticPr fontId="1"/>
  </si>
  <si>
    <t>合成樹脂類</t>
    <rPh sb="0" eb="2">
      <t>ゴウセイ</t>
    </rPh>
    <rPh sb="2" eb="4">
      <t>ジュシ</t>
    </rPh>
    <rPh sb="4" eb="5">
      <t>ルイ</t>
    </rPh>
    <phoneticPr fontId="1"/>
  </si>
  <si>
    <t>ゴム・皮革類</t>
    <rPh sb="3" eb="5">
      <t>ヒカク</t>
    </rPh>
    <rPh sb="5" eb="6">
      <t>ルイ</t>
    </rPh>
    <phoneticPr fontId="1"/>
  </si>
  <si>
    <t>不燃物類</t>
    <rPh sb="0" eb="3">
      <t>フネンブツ</t>
    </rPh>
    <rPh sb="3" eb="4">
      <t>ルイ</t>
    </rPh>
    <phoneticPr fontId="1"/>
  </si>
  <si>
    <t>その他</t>
    <rPh sb="2" eb="3">
      <t>タ</t>
    </rPh>
    <phoneticPr fontId="1"/>
  </si>
  <si>
    <t>（計算値）</t>
    <rPh sb="1" eb="4">
      <t>ケイサンチ</t>
    </rPh>
    <phoneticPr fontId="1"/>
  </si>
  <si>
    <t>（実測値）</t>
    <rPh sb="1" eb="4">
      <t>ジッソクチ</t>
    </rPh>
    <phoneticPr fontId="1"/>
  </si>
  <si>
    <t>C</t>
    <phoneticPr fontId="1"/>
  </si>
  <si>
    <t>H</t>
    <phoneticPr fontId="1"/>
  </si>
  <si>
    <t>N</t>
    <phoneticPr fontId="1"/>
  </si>
  <si>
    <t>S</t>
    <phoneticPr fontId="1"/>
  </si>
  <si>
    <t>Cl</t>
    <phoneticPr fontId="1"/>
  </si>
  <si>
    <t>O</t>
    <phoneticPr fontId="1"/>
  </si>
  <si>
    <t>金属</t>
    <rPh sb="0" eb="2">
      <t>キンゾク</t>
    </rPh>
    <phoneticPr fontId="1"/>
  </si>
  <si>
    <t>陶器</t>
    <rPh sb="0" eb="2">
      <t>トウキ</t>
    </rPh>
    <phoneticPr fontId="1"/>
  </si>
  <si>
    <t>ガラス</t>
    <phoneticPr fontId="1"/>
  </si>
  <si>
    <t>水分</t>
    <rPh sb="0" eb="2">
      <t>スイブン</t>
    </rPh>
    <phoneticPr fontId="1"/>
  </si>
  <si>
    <t>灰分</t>
    <rPh sb="0" eb="1">
      <t>ハイ</t>
    </rPh>
    <rPh sb="1" eb="2">
      <t>ブン</t>
    </rPh>
    <phoneticPr fontId="1"/>
  </si>
  <si>
    <t>可燃分</t>
    <rPh sb="0" eb="2">
      <t>カネン</t>
    </rPh>
    <rPh sb="2" eb="3">
      <t>ブン</t>
    </rPh>
    <phoneticPr fontId="1"/>
  </si>
  <si>
    <t>（%）</t>
    <phoneticPr fontId="1"/>
  </si>
  <si>
    <t>（%）</t>
  </si>
  <si>
    <t>（kJ/kg）</t>
    <phoneticPr fontId="1"/>
  </si>
  <si>
    <t>（kJ/kg）</t>
  </si>
  <si>
    <t>（kg/㎥）</t>
    <phoneticPr fontId="1"/>
  </si>
  <si>
    <t>平成26年</t>
    <rPh sb="0" eb="2">
      <t>ヘイセイ</t>
    </rPh>
    <rPh sb="4" eb="5">
      <t>ネン</t>
    </rPh>
    <phoneticPr fontId="1"/>
  </si>
  <si>
    <t>第二工場</t>
    <rPh sb="0" eb="2">
      <t>ダイニ</t>
    </rPh>
    <rPh sb="2" eb="4">
      <t>コウジョウ</t>
    </rPh>
    <phoneticPr fontId="1"/>
  </si>
  <si>
    <t>-</t>
    <phoneticPr fontId="1"/>
  </si>
  <si>
    <t>&lt;0.01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</si>
  <si>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</si>
  <si>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</si>
  <si>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</si>
  <si>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</si>
  <si>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合成樹脂類に含む</t>
    <rPh sb="0" eb="2">
      <t>ゴウセイ</t>
    </rPh>
    <rPh sb="2" eb="4">
      <t>ジュシ</t>
    </rPh>
    <rPh sb="4" eb="5">
      <t>ルイ</t>
    </rPh>
    <rPh sb="6" eb="7">
      <t>フク</t>
    </rPh>
    <phoneticPr fontId="1"/>
  </si>
  <si>
    <t>金属に含む</t>
    <rPh sb="0" eb="2">
      <t>キンゾク</t>
    </rPh>
    <rPh sb="3" eb="4">
      <t>フク</t>
    </rPh>
    <phoneticPr fontId="1"/>
  </si>
  <si>
    <t>&lt;0.03</t>
    <phoneticPr fontId="1"/>
  </si>
  <si>
    <t>平成31年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</si>
  <si>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</si>
  <si>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第三工場</t>
    <rPh sb="0" eb="2">
      <t>ダイサン</t>
    </rPh>
    <rPh sb="2" eb="4">
      <t>コウジョウ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</si>
  <si>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</si>
  <si>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</si>
  <si>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乾燥後
重量</t>
    <rPh sb="0" eb="2">
      <t>カンソウ</t>
    </rPh>
    <rPh sb="2" eb="3">
      <t>ゴ</t>
    </rPh>
    <rPh sb="4" eb="6">
      <t>ジュウリョウ</t>
    </rPh>
    <phoneticPr fontId="1"/>
  </si>
  <si>
    <t>三成分割合</t>
    <rPh sb="0" eb="1">
      <t>サン</t>
    </rPh>
    <rPh sb="1" eb="3">
      <t>セイブン</t>
    </rPh>
    <rPh sb="3" eb="5">
      <t>ワリアイ</t>
    </rPh>
    <phoneticPr fontId="1"/>
  </si>
  <si>
    <t>単位容積
重量</t>
    <rPh sb="0" eb="2">
      <t>タンイ</t>
    </rPh>
    <rPh sb="2" eb="4">
      <t>ヨウセキ</t>
    </rPh>
    <rPh sb="5" eb="7">
      <t>ジュウリョウ</t>
    </rPh>
    <phoneticPr fontId="1"/>
  </si>
  <si>
    <t>■04　ごみ質測定②（三成分・発熱量・元素分析）</t>
    <rPh sb="6" eb="7">
      <t>シツ</t>
    </rPh>
    <rPh sb="7" eb="9">
      <t>ソクテイ</t>
    </rPh>
    <rPh sb="11" eb="12">
      <t>サン</t>
    </rPh>
    <rPh sb="12" eb="14">
      <t>セイブン</t>
    </rPh>
    <rPh sb="15" eb="17">
      <t>ハツネツ</t>
    </rPh>
    <rPh sb="17" eb="18">
      <t>リョウ</t>
    </rPh>
    <rPh sb="19" eb="21">
      <t>ゲンソ</t>
    </rPh>
    <rPh sb="21" eb="23">
      <t>ブンセキ</t>
    </rPh>
    <phoneticPr fontId="6"/>
  </si>
  <si>
    <t>■03　ごみ質測定①（組成分析/乾燥後）</t>
    <rPh sb="6" eb="7">
      <t>シツ</t>
    </rPh>
    <rPh sb="7" eb="9">
      <t>ソクテイ</t>
    </rPh>
    <rPh sb="11" eb="13">
      <t>ソセイ</t>
    </rPh>
    <rPh sb="13" eb="15">
      <t>ブンセキ</t>
    </rPh>
    <rPh sb="16" eb="18">
      <t>カンソウ</t>
    </rPh>
    <rPh sb="18" eb="19">
      <t>ゴ</t>
    </rPh>
    <phoneticPr fontId="6"/>
  </si>
  <si>
    <t>ごみ質測定②（三成分・発熱量・元素分析）</t>
  </si>
  <si>
    <t>04</t>
  </si>
  <si>
    <t>年度</t>
    <rPh sb="0" eb="2">
      <t>ネンド</t>
    </rPh>
    <phoneticPr fontId="1"/>
  </si>
  <si>
    <t>（和暦）</t>
    <rPh sb="1" eb="3">
      <t>ワレキ</t>
    </rPh>
    <phoneticPr fontId="1"/>
  </si>
  <si>
    <t>（西暦）</t>
    <rPh sb="1" eb="3">
      <t>セイレキ</t>
    </rPh>
    <phoneticPr fontId="1"/>
  </si>
  <si>
    <t>・平成30年度以降の結果については、環境省が示す指針の種類組成の測定項目に変更した。</t>
    <rPh sb="1" eb="3">
      <t>ヘイセイ</t>
    </rPh>
    <rPh sb="5" eb="7">
      <t>ネンド</t>
    </rPh>
    <rPh sb="7" eb="9">
      <t>イコウ</t>
    </rPh>
    <rPh sb="10" eb="12">
      <t>ケッカ</t>
    </rPh>
    <rPh sb="18" eb="21">
      <t>カンキョウショウ</t>
    </rPh>
    <rPh sb="22" eb="23">
      <t>シメ</t>
    </rPh>
    <rPh sb="24" eb="26">
      <t>シシン</t>
    </rPh>
    <rPh sb="27" eb="29">
      <t>シュルイ</t>
    </rPh>
    <rPh sb="29" eb="31">
      <t>ソセイ</t>
    </rPh>
    <rPh sb="32" eb="34">
      <t>ソクテイ</t>
    </rPh>
    <rPh sb="34" eb="36">
      <t>コウモク</t>
    </rPh>
    <rPh sb="37" eb="39">
      <t>ヘンコウ</t>
    </rPh>
    <phoneticPr fontId="1"/>
  </si>
  <si>
    <t>プラスチック類</t>
    <rPh sb="6" eb="7">
      <t>ルイ</t>
    </rPh>
    <phoneticPr fontId="1"/>
  </si>
  <si>
    <t>プラスチック類以外</t>
    <rPh sb="6" eb="7">
      <t>ルイ</t>
    </rPh>
    <rPh sb="7" eb="9">
      <t>イガイ</t>
    </rPh>
    <phoneticPr fontId="1"/>
  </si>
  <si>
    <t>ごみ質測定①（組成分析 乾燥後）</t>
    <rPh sb="2" eb="3">
      <t>シツ</t>
    </rPh>
    <phoneticPr fontId="1"/>
  </si>
  <si>
    <t>■01　一般廃棄物等処理調定件数及び手数料収入</t>
    <rPh sb="4" eb="6">
      <t>イッパン</t>
    </rPh>
    <rPh sb="6" eb="9">
      <t>ハイキブツ</t>
    </rPh>
    <rPh sb="9" eb="10">
      <t>トウ</t>
    </rPh>
    <rPh sb="10" eb="12">
      <t>ショリ</t>
    </rPh>
    <rPh sb="12" eb="14">
      <t>チョウテイ</t>
    </rPh>
    <rPh sb="14" eb="16">
      <t>ケンスウ</t>
    </rPh>
    <rPh sb="16" eb="17">
      <t>オヨ</t>
    </rPh>
    <rPh sb="18" eb="21">
      <t>テスウリョウ</t>
    </rPh>
    <rPh sb="21" eb="23">
      <t>シュウニュウ</t>
    </rPh>
    <phoneticPr fontId="1"/>
  </si>
  <si>
    <t>注1）狩郷の式　　低位発熱量[kJ/kg]=4.184×低位発熱量[kcal/kg]　低位発熱量[kcal/kg]=45(B-P)+80P-6W</t>
    <rPh sb="0" eb="1">
      <t>チュウ</t>
    </rPh>
    <rPh sb="3" eb="4">
      <t>カリ</t>
    </rPh>
    <rPh sb="4" eb="5">
      <t>ゴウ</t>
    </rPh>
    <rPh sb="6" eb="7">
      <t>シキ</t>
    </rPh>
    <rPh sb="9" eb="11">
      <t>テイイ</t>
    </rPh>
    <rPh sb="11" eb="13">
      <t>ハツネツ</t>
    </rPh>
    <rPh sb="13" eb="14">
      <t>リョウ</t>
    </rPh>
    <phoneticPr fontId="1"/>
  </si>
  <si>
    <t>注2）環整第95号  低位発熱量[kJ/kg]=4.184×低位発熱量[kcal/kg]　低位発熱量[kcal/kg]=45B-6W　　　　　　</t>
    <rPh sb="0" eb="1">
      <t>チュウ</t>
    </rPh>
    <rPh sb="3" eb="4">
      <t>タマキ</t>
    </rPh>
    <rPh sb="4" eb="5">
      <t>ヒトシ</t>
    </rPh>
    <rPh sb="5" eb="6">
      <t>ダイ</t>
    </rPh>
    <rPh sb="8" eb="9">
      <t>ゴウ</t>
    </rPh>
    <rPh sb="45" eb="47">
      <t>テイイ</t>
    </rPh>
    <rPh sb="47" eb="49">
      <t>ハツネツ</t>
    </rPh>
    <rPh sb="49" eb="50">
      <t>リョウ</t>
    </rPh>
    <phoneticPr fontId="1"/>
  </si>
  <si>
    <t>　　　　B:可燃分[%]、P:可燃分（プラスチック類）[%]、W:水分[%]</t>
    <rPh sb="6" eb="8">
      <t>カネン</t>
    </rPh>
    <rPh sb="8" eb="9">
      <t>ブン</t>
    </rPh>
    <rPh sb="25" eb="26">
      <t>ルイ</t>
    </rPh>
    <rPh sb="33" eb="35">
      <t>スイブン</t>
    </rPh>
    <phoneticPr fontId="1"/>
  </si>
  <si>
    <r>
      <t>一般廃棄物等処理調</t>
    </r>
    <r>
      <rPr>
        <u/>
        <sz val="11"/>
        <color theme="10"/>
        <rFont val="游ゴシック"/>
        <family val="3"/>
        <charset val="128"/>
        <scheme val="minor"/>
      </rPr>
      <t>定件数及び手数料収入</t>
    </r>
    <rPh sb="0" eb="2">
      <t>イッパン</t>
    </rPh>
    <rPh sb="2" eb="5">
      <t>ハイキブツ</t>
    </rPh>
    <rPh sb="5" eb="6">
      <t>トウ</t>
    </rPh>
    <rPh sb="6" eb="8">
      <t>ショリ</t>
    </rPh>
    <rPh sb="8" eb="10">
      <t>チョウテイ</t>
    </rPh>
    <rPh sb="10" eb="12">
      <t>ケンスウ</t>
    </rPh>
    <rPh sb="12" eb="13">
      <t>オヨ</t>
    </rPh>
    <rPh sb="14" eb="17">
      <t>テスウリョウ</t>
    </rPh>
    <rPh sb="17" eb="19">
      <t>シュウニュウ</t>
    </rPh>
    <phoneticPr fontId="1"/>
  </si>
  <si>
    <t>令和2年度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</si>
  <si>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8"/>
  </si>
  <si>
    <t>令和2年</t>
    <rPh sb="0" eb="2">
      <t>レイワ</t>
    </rPh>
    <rPh sb="3" eb="4">
      <t>ネン</t>
    </rPh>
    <phoneticPr fontId="1"/>
  </si>
  <si>
    <t>令和02年</t>
    <phoneticPr fontId="1"/>
  </si>
  <si>
    <t>※動物の死体については、ペット焼却施設での焼却及び返骨の件数を除く</t>
    <phoneticPr fontId="8"/>
  </si>
  <si>
    <t>令和3年度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</si>
  <si>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8"/>
  </si>
  <si>
    <t>令和03年</t>
    <phoneticPr fontId="1"/>
  </si>
  <si>
    <t>令和03年</t>
  </si>
  <si>
    <t>令和3年</t>
    <rPh sb="0" eb="2">
      <t>レイワ</t>
    </rPh>
    <rPh sb="3" eb="4">
      <t>ネン</t>
    </rPh>
    <phoneticPr fontId="1"/>
  </si>
  <si>
    <t>令和4年度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</si>
  <si>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8"/>
  </si>
  <si>
    <t>令和04年</t>
    <phoneticPr fontId="1"/>
  </si>
  <si>
    <t>令和04年</t>
  </si>
  <si>
    <t>令和4年</t>
    <rPh sb="0" eb="2">
      <t>レイワ</t>
    </rPh>
    <rPh sb="3" eb="4">
      <t>ネン</t>
    </rPh>
    <phoneticPr fontId="1"/>
  </si>
  <si>
    <r>
      <t>低位発熱量</t>
    </r>
    <r>
      <rPr>
        <vertAlign val="superscript"/>
        <sz val="11"/>
        <rFont val="ＭＳ ゴシック"/>
        <family val="3"/>
        <charset val="128"/>
      </rPr>
      <t>注1）</t>
    </r>
    <rPh sb="0" eb="2">
      <t>テイイ</t>
    </rPh>
    <rPh sb="2" eb="4">
      <t>ハツネツ</t>
    </rPh>
    <rPh sb="4" eb="5">
      <t>リョウ</t>
    </rPh>
    <rPh sb="5" eb="6">
      <t>チュウ</t>
    </rPh>
    <phoneticPr fontId="1"/>
  </si>
  <si>
    <r>
      <t>低位発熱量</t>
    </r>
    <r>
      <rPr>
        <vertAlign val="superscript"/>
        <sz val="11"/>
        <rFont val="ＭＳ ゴシック"/>
        <family val="3"/>
        <charset val="128"/>
      </rPr>
      <t>注2）</t>
    </r>
    <rPh sb="0" eb="2">
      <t>テイイ</t>
    </rPh>
    <rPh sb="2" eb="4">
      <t>ハツネツ</t>
    </rPh>
    <rPh sb="4" eb="5">
      <t>リョウ</t>
    </rPh>
    <rPh sb="5" eb="6">
      <t>チュウ</t>
    </rPh>
    <phoneticPr fontId="1"/>
  </si>
  <si>
    <t>令和5年度</t>
    <rPh sb="0" eb="2">
      <t>レイワ</t>
    </rPh>
    <rPh sb="3" eb="5">
      <t>ネンド</t>
    </rPh>
    <rPh sb="4" eb="5">
      <t>ド</t>
    </rPh>
    <phoneticPr fontId="8"/>
  </si>
  <si>
    <t>令和05年</t>
    <phoneticPr fontId="1"/>
  </si>
  <si>
    <t>令和05年</t>
  </si>
  <si>
    <t>令和5年</t>
    <rPh sb="0" eb="2">
      <t>レイワ</t>
    </rPh>
    <rPh sb="3" eb="4">
      <t>ネン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</si>
  <si>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</si>
  <si>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rPh sb="4" eb="5">
      <t>ド</t>
    </rPh>
    <phoneticPr fontId="8"/>
  </si>
  <si>
    <t>令和06年</t>
  </si>
  <si>
    <t>第二工場</t>
    <rPh sb="0" eb="4">
      <t>ダイニコウジョウ</t>
    </rPh>
    <phoneticPr fontId="1"/>
  </si>
  <si>
    <t>令和6年</t>
    <rPh sb="0" eb="2">
      <t>レイワ</t>
    </rPh>
    <rPh sb="3" eb="4">
      <t>ネン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</si>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</sst>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0;[Red]0"/>
    <numFmt numFmtId="178" formatCode="0.00_);[Red]\(0.00\)"/>
    <numFmt numFmtId="179" formatCode="0_);[Red]\(0\)"/>
    <numFmt numFmtId="180" formatCode="0.000_);[Red]\(0.000\)"/>
    <numFmt numFmtId="181" formatCode="0.0_);[Red]\(0.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u/>
      <sz val="11"/>
      <color theme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vertAlign val="superscript"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3">
      <alignment vertical="center"/>
    </xf>
    <xf numFmtId="0" fontId="7" fillId="0" borderId="0" xfId="3" quotePrefix="1">
      <alignment vertical="center"/>
    </xf>
    <xf numFmtId="0" fontId="10" fillId="0" borderId="0" xfId="0" applyFont="1">
      <alignment vertical="center"/>
    </xf>
    <xf numFmtId="0" fontId="10" fillId="2" borderId="51" xfId="0" applyFont="1" applyFill="1" applyBorder="1" applyAlignment="1">
      <alignment horizontal="left" vertical="center"/>
    </xf>
    <xf numFmtId="177" fontId="10" fillId="2" borderId="33" xfId="0" applyNumberFormat="1" applyFont="1" applyFill="1" applyBorder="1" applyAlignment="1">
      <alignment horizontal="left" vertical="center"/>
    </xf>
    <xf numFmtId="14" fontId="10" fillId="2" borderId="33" xfId="0" applyNumberFormat="1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178" fontId="10" fillId="2" borderId="33" xfId="0" applyNumberFormat="1" applyFont="1" applyFill="1" applyBorder="1" applyAlignment="1">
      <alignment horizontal="right" vertical="center"/>
    </xf>
    <xf numFmtId="178" fontId="10" fillId="2" borderId="24" xfId="0" applyNumberFormat="1" applyFont="1" applyFill="1" applyBorder="1" applyAlignment="1">
      <alignment horizontal="right" vertical="center"/>
    </xf>
    <xf numFmtId="178" fontId="10" fillId="2" borderId="33" xfId="0" applyNumberFormat="1" applyFont="1" applyFill="1" applyBorder="1" applyAlignment="1">
      <alignment vertical="center"/>
    </xf>
    <xf numFmtId="178" fontId="11" fillId="2" borderId="32" xfId="0" applyNumberFormat="1" applyFont="1" applyFill="1" applyBorder="1" applyAlignment="1">
      <alignment horizontal="right" vertical="center"/>
    </xf>
    <xf numFmtId="178" fontId="11" fillId="2" borderId="41" xfId="0" applyNumberFormat="1" applyFont="1" applyFill="1" applyBorder="1" applyAlignment="1">
      <alignment horizontal="right" vertical="center"/>
    </xf>
    <xf numFmtId="178" fontId="11" fillId="2" borderId="33" xfId="0" applyNumberFormat="1" applyFont="1" applyFill="1" applyBorder="1" applyAlignment="1">
      <alignment horizontal="right" vertical="center"/>
    </xf>
    <xf numFmtId="181" fontId="10" fillId="2" borderId="33" xfId="0" applyNumberFormat="1" applyFont="1" applyFill="1" applyBorder="1" applyAlignment="1">
      <alignment horizontal="right" vertical="center"/>
    </xf>
    <xf numFmtId="181" fontId="10" fillId="2" borderId="46" xfId="0" applyNumberFormat="1" applyFont="1" applyFill="1" applyBorder="1" applyAlignment="1">
      <alignment horizontal="right" vertical="center"/>
    </xf>
    <xf numFmtId="178" fontId="11" fillId="2" borderId="25" xfId="0" applyNumberFormat="1" applyFont="1" applyFill="1" applyBorder="1" applyAlignment="1">
      <alignment horizontal="right" vertical="center"/>
    </xf>
    <xf numFmtId="178" fontId="11" fillId="2" borderId="26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/>
    </xf>
    <xf numFmtId="181" fontId="10" fillId="2" borderId="1" xfId="0" applyNumberFormat="1" applyFont="1" applyFill="1" applyBorder="1" applyAlignment="1">
      <alignment horizontal="right" vertical="center"/>
    </xf>
    <xf numFmtId="38" fontId="10" fillId="2" borderId="33" xfId="1" applyFont="1" applyFill="1" applyBorder="1" applyAlignment="1">
      <alignment horizontal="right" vertical="center"/>
    </xf>
    <xf numFmtId="179" fontId="10" fillId="2" borderId="33" xfId="0" applyNumberFormat="1" applyFont="1" applyFill="1" applyBorder="1" applyAlignment="1">
      <alignment horizontal="right" vertical="center"/>
    </xf>
    <xf numFmtId="178" fontId="10" fillId="2" borderId="46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textRotation="255" shrinkToFit="1"/>
    </xf>
    <xf numFmtId="0" fontId="10" fillId="0" borderId="32" xfId="0" applyFont="1" applyFill="1" applyBorder="1" applyAlignment="1">
      <alignment horizontal="center" vertical="center" textRotation="255" shrinkToFit="1"/>
    </xf>
    <xf numFmtId="0" fontId="10" fillId="0" borderId="1" xfId="0" applyFont="1" applyFill="1" applyBorder="1" applyAlignment="1">
      <alignment vertical="center" textRotation="255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1" applyNumberFormat="1" applyFont="1" applyFill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176" fontId="10" fillId="0" borderId="1" xfId="1" applyNumberFormat="1" applyFont="1" applyFill="1" applyBorder="1" applyAlignment="1">
      <alignment horizontal="right" vertical="center" shrinkToFit="1"/>
    </xf>
    <xf numFmtId="176" fontId="10" fillId="0" borderId="32" xfId="1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48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38" fontId="10" fillId="0" borderId="2" xfId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177" fontId="10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78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177" fontId="10" fillId="2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177" fontId="10" fillId="2" borderId="22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179" fontId="10" fillId="2" borderId="4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79" fontId="10" fillId="2" borderId="45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horizontal="center" vertical="center"/>
    </xf>
    <xf numFmtId="178" fontId="10" fillId="2" borderId="46" xfId="0" applyNumberFormat="1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177" fontId="10" fillId="2" borderId="35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178" fontId="10" fillId="2" borderId="35" xfId="0" applyNumberFormat="1" applyFont="1" applyFill="1" applyBorder="1" applyAlignment="1">
      <alignment horizontal="center" vertical="center"/>
    </xf>
    <xf numFmtId="178" fontId="10" fillId="2" borderId="36" xfId="0" applyNumberFormat="1" applyFont="1" applyFill="1" applyBorder="1" applyAlignment="1">
      <alignment horizontal="center" vertical="center"/>
    </xf>
    <xf numFmtId="178" fontId="10" fillId="2" borderId="37" xfId="0" applyNumberFormat="1" applyFont="1" applyFill="1" applyBorder="1" applyAlignment="1">
      <alignment horizontal="center" vertical="center"/>
    </xf>
    <xf numFmtId="178" fontId="10" fillId="2" borderId="38" xfId="0" applyNumberFormat="1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left" vertical="center"/>
    </xf>
    <xf numFmtId="177" fontId="10" fillId="2" borderId="2" xfId="0" applyNumberFormat="1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178" fontId="10" fillId="2" borderId="2" xfId="0" applyNumberFormat="1" applyFont="1" applyFill="1" applyBorder="1" applyAlignment="1">
      <alignment horizontal="right" vertical="center"/>
    </xf>
    <xf numFmtId="178" fontId="10" fillId="2" borderId="29" xfId="0" applyNumberFormat="1" applyFont="1" applyFill="1" applyBorder="1" applyAlignment="1">
      <alignment horizontal="right" vertical="center"/>
    </xf>
    <xf numFmtId="181" fontId="10" fillId="2" borderId="2" xfId="0" applyNumberFormat="1" applyFont="1" applyFill="1" applyBorder="1" applyAlignment="1">
      <alignment horizontal="right" vertical="center"/>
    </xf>
    <xf numFmtId="181" fontId="10" fillId="2" borderId="40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178" fontId="10" fillId="2" borderId="1" xfId="0" applyNumberFormat="1" applyFont="1" applyFill="1" applyBorder="1" applyAlignment="1">
      <alignment horizontal="right" vertical="center"/>
    </xf>
    <xf numFmtId="181" fontId="10" fillId="2" borderId="8" xfId="0" applyNumberFormat="1" applyFont="1" applyFill="1" applyBorder="1" applyAlignment="1">
      <alignment horizontal="right" vertical="center"/>
    </xf>
    <xf numFmtId="178" fontId="10" fillId="2" borderId="31" xfId="0" applyNumberFormat="1" applyFont="1" applyFill="1" applyBorder="1" applyAlignment="1">
      <alignment horizontal="right" vertical="center"/>
    </xf>
    <xf numFmtId="178" fontId="10" fillId="2" borderId="1" xfId="0" applyNumberFormat="1" applyFont="1" applyFill="1" applyBorder="1" applyAlignment="1">
      <alignment vertical="center"/>
    </xf>
    <xf numFmtId="178" fontId="11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vertical="top"/>
    </xf>
    <xf numFmtId="0" fontId="10" fillId="2" borderId="26" xfId="0" applyFont="1" applyFill="1" applyBorder="1" applyAlignment="1">
      <alignment vertical="top"/>
    </xf>
    <xf numFmtId="178" fontId="10" fillId="2" borderId="26" xfId="0" applyNumberFormat="1" applyFont="1" applyFill="1" applyBorder="1" applyAlignment="1">
      <alignment vertical="top"/>
    </xf>
    <xf numFmtId="178" fontId="10" fillId="2" borderId="26" xfId="0" applyNumberFormat="1" applyFont="1" applyFill="1" applyBorder="1" applyAlignment="1">
      <alignment horizontal="right" vertical="center"/>
    </xf>
    <xf numFmtId="178" fontId="10" fillId="2" borderId="25" xfId="0" applyNumberFormat="1" applyFont="1" applyFill="1" applyBorder="1" applyAlignment="1">
      <alignment horizontal="right" vertical="center"/>
    </xf>
    <xf numFmtId="0" fontId="10" fillId="2" borderId="23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178" fontId="10" fillId="2" borderId="0" xfId="0" applyNumberFormat="1" applyFont="1" applyFill="1" applyBorder="1" applyAlignment="1">
      <alignment vertical="top"/>
    </xf>
    <xf numFmtId="178" fontId="10" fillId="2" borderId="0" xfId="0" applyNumberFormat="1" applyFont="1" applyFill="1" applyBorder="1" applyAlignment="1">
      <alignment horizontal="right" vertical="center"/>
    </xf>
    <xf numFmtId="178" fontId="10" fillId="2" borderId="42" xfId="0" applyNumberFormat="1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left" vertical="center"/>
    </xf>
    <xf numFmtId="177" fontId="10" fillId="2" borderId="28" xfId="0" applyNumberFormat="1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left" vertical="center"/>
    </xf>
    <xf numFmtId="178" fontId="10" fillId="2" borderId="28" xfId="0" applyNumberFormat="1" applyFont="1" applyFill="1" applyBorder="1" applyAlignment="1">
      <alignment horizontal="right" vertical="center"/>
    </xf>
    <xf numFmtId="38" fontId="10" fillId="2" borderId="0" xfId="1" applyFont="1" applyFill="1" applyAlignment="1">
      <alignment horizontal="right" vertical="center"/>
    </xf>
    <xf numFmtId="179" fontId="10" fillId="2" borderId="0" xfId="0" applyNumberFormat="1" applyFont="1" applyFill="1" applyAlignment="1">
      <alignment horizontal="right" vertical="center"/>
    </xf>
    <xf numFmtId="38" fontId="10" fillId="2" borderId="13" xfId="1" applyFont="1" applyFill="1" applyBorder="1" applyAlignment="1">
      <alignment horizontal="center" vertical="center" wrapText="1"/>
    </xf>
    <xf numFmtId="38" fontId="10" fillId="2" borderId="13" xfId="1" applyFont="1" applyFill="1" applyBorder="1" applyAlignment="1">
      <alignment horizontal="center" vertical="center"/>
    </xf>
    <xf numFmtId="38" fontId="10" fillId="2" borderId="22" xfId="1" applyFont="1" applyFill="1" applyBorder="1" applyAlignment="1">
      <alignment horizontal="center" vertical="center" wrapText="1"/>
    </xf>
    <xf numFmtId="178" fontId="10" fillId="2" borderId="30" xfId="0" applyNumberFormat="1" applyFont="1" applyFill="1" applyBorder="1" applyAlignment="1">
      <alignment horizontal="center" vertical="center" wrapText="1"/>
    </xf>
    <xf numFmtId="38" fontId="10" fillId="2" borderId="22" xfId="1" applyFont="1" applyFill="1" applyBorder="1" applyAlignment="1">
      <alignment vertical="top" wrapText="1"/>
    </xf>
    <xf numFmtId="179" fontId="10" fillId="2" borderId="22" xfId="0" applyNumberFormat="1" applyFont="1" applyFill="1" applyBorder="1" applyAlignment="1">
      <alignment horizontal="center" vertical="center" wrapText="1"/>
    </xf>
    <xf numFmtId="38" fontId="10" fillId="2" borderId="35" xfId="1" applyFont="1" applyFill="1" applyBorder="1" applyAlignment="1">
      <alignment horizontal="center" vertical="center"/>
    </xf>
    <xf numFmtId="179" fontId="10" fillId="2" borderId="35" xfId="0" applyNumberFormat="1" applyFont="1" applyFill="1" applyBorder="1" applyAlignment="1">
      <alignment horizontal="center" vertical="center"/>
    </xf>
    <xf numFmtId="38" fontId="10" fillId="2" borderId="2" xfId="1" applyFont="1" applyFill="1" applyBorder="1" applyAlignment="1">
      <alignment horizontal="right" vertical="center"/>
    </xf>
    <xf numFmtId="179" fontId="10" fillId="2" borderId="2" xfId="0" applyNumberFormat="1" applyFont="1" applyFill="1" applyBorder="1" applyAlignment="1">
      <alignment horizontal="right" vertical="center"/>
    </xf>
    <xf numFmtId="178" fontId="10" fillId="2" borderId="40" xfId="0" applyNumberFormat="1" applyFont="1" applyFill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179" fontId="10" fillId="2" borderId="1" xfId="0" applyNumberFormat="1" applyFont="1" applyFill="1" applyBorder="1" applyAlignment="1">
      <alignment horizontal="right" vertical="center"/>
    </xf>
    <xf numFmtId="178" fontId="10" fillId="2" borderId="8" xfId="0" applyNumberFormat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left" vertical="center"/>
    </xf>
    <xf numFmtId="177" fontId="10" fillId="2" borderId="22" xfId="0" applyNumberFormat="1" applyFont="1" applyFill="1" applyBorder="1" applyAlignment="1">
      <alignment horizontal="left" vertical="center"/>
    </xf>
    <xf numFmtId="14" fontId="10" fillId="2" borderId="22" xfId="0" applyNumberFormat="1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178" fontId="10" fillId="2" borderId="22" xfId="0" applyNumberFormat="1" applyFont="1" applyFill="1" applyBorder="1" applyAlignment="1">
      <alignment horizontal="right" vertical="center"/>
    </xf>
    <xf numFmtId="178" fontId="10" fillId="2" borderId="23" xfId="0" applyNumberFormat="1" applyFont="1" applyFill="1" applyBorder="1" applyAlignment="1">
      <alignment horizontal="right" vertical="center"/>
    </xf>
    <xf numFmtId="178" fontId="10" fillId="2" borderId="22" xfId="0" applyNumberFormat="1" applyFont="1" applyFill="1" applyBorder="1" applyAlignment="1">
      <alignment vertical="center"/>
    </xf>
    <xf numFmtId="178" fontId="11" fillId="2" borderId="29" xfId="0" applyNumberFormat="1" applyFont="1" applyFill="1" applyBorder="1" applyAlignment="1">
      <alignment horizontal="right" vertical="center"/>
    </xf>
    <xf numFmtId="178" fontId="11" fillId="2" borderId="28" xfId="0" applyNumberFormat="1" applyFont="1" applyFill="1" applyBorder="1" applyAlignment="1">
      <alignment horizontal="right" vertical="center"/>
    </xf>
    <xf numFmtId="178" fontId="11" fillId="2" borderId="22" xfId="0" applyNumberFormat="1" applyFont="1" applyFill="1" applyBorder="1" applyAlignment="1">
      <alignment horizontal="right" vertical="center"/>
    </xf>
    <xf numFmtId="181" fontId="10" fillId="2" borderId="22" xfId="0" applyNumberFormat="1" applyFont="1" applyFill="1" applyBorder="1" applyAlignment="1">
      <alignment horizontal="right" vertical="center"/>
    </xf>
    <xf numFmtId="181" fontId="10" fillId="2" borderId="30" xfId="0" applyNumberFormat="1" applyFont="1" applyFill="1" applyBorder="1" applyAlignment="1">
      <alignment horizontal="right" vertical="center"/>
    </xf>
    <xf numFmtId="38" fontId="10" fillId="2" borderId="22" xfId="1" applyFont="1" applyFill="1" applyBorder="1" applyAlignment="1">
      <alignment horizontal="right" vertical="center"/>
    </xf>
    <xf numFmtId="179" fontId="10" fillId="2" borderId="22" xfId="0" applyNumberFormat="1" applyFont="1" applyFill="1" applyBorder="1" applyAlignment="1">
      <alignment horizontal="right" vertical="center"/>
    </xf>
    <xf numFmtId="178" fontId="10" fillId="2" borderId="30" xfId="0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3" fontId="10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right" vertical="center" shrinkToFit="1"/>
    </xf>
    <xf numFmtId="176" fontId="4" fillId="0" borderId="32" xfId="1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3" fontId="4" fillId="0" borderId="1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179" fontId="10" fillId="2" borderId="23" xfId="0" applyNumberFormat="1" applyFont="1" applyFill="1" applyBorder="1" applyAlignment="1">
      <alignment horizontal="center" vertical="center" wrapText="1"/>
    </xf>
    <xf numFmtId="179" fontId="10" fillId="2" borderId="27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177" fontId="10" fillId="2" borderId="0" xfId="0" applyNumberFormat="1" applyFont="1" applyFill="1" applyBorder="1" applyAlignment="1">
      <alignment horizontal="left" vertical="center"/>
    </xf>
    <xf numFmtId="14" fontId="10" fillId="2" borderId="0" xfId="0" applyNumberFormat="1" applyFont="1" applyFill="1" applyBorder="1" applyAlignment="1">
      <alignment horizontal="left" vertical="center"/>
    </xf>
    <xf numFmtId="178" fontId="10" fillId="2" borderId="0" xfId="0" applyNumberFormat="1" applyFont="1" applyFill="1" applyBorder="1" applyAlignment="1">
      <alignment vertical="center"/>
    </xf>
    <xf numFmtId="178" fontId="11" fillId="2" borderId="0" xfId="0" applyNumberFormat="1" applyFont="1" applyFill="1" applyBorder="1" applyAlignment="1">
      <alignment horizontal="right" vertical="center"/>
    </xf>
    <xf numFmtId="181" fontId="10" fillId="2" borderId="0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177" fontId="10" fillId="2" borderId="10" xfId="0" applyNumberFormat="1" applyFont="1" applyFill="1" applyBorder="1" applyAlignment="1">
      <alignment horizontal="left" vertical="center"/>
    </xf>
    <xf numFmtId="14" fontId="10" fillId="2" borderId="10" xfId="0" applyNumberFormat="1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178" fontId="10" fillId="2" borderId="10" xfId="0" applyNumberFormat="1" applyFont="1" applyFill="1" applyBorder="1" applyAlignment="1">
      <alignment horizontal="right" vertical="center"/>
    </xf>
    <xf numFmtId="178" fontId="10" fillId="2" borderId="52" xfId="0" applyNumberFormat="1" applyFont="1" applyFill="1" applyBorder="1" applyAlignment="1">
      <alignment horizontal="right" vertical="center"/>
    </xf>
    <xf numFmtId="178" fontId="10" fillId="2" borderId="10" xfId="0" applyNumberFormat="1" applyFont="1" applyFill="1" applyBorder="1" applyAlignment="1">
      <alignment vertical="center"/>
    </xf>
    <xf numFmtId="178" fontId="11" fillId="2" borderId="47" xfId="0" applyNumberFormat="1" applyFont="1" applyFill="1" applyBorder="1" applyAlignment="1">
      <alignment horizontal="right" vertical="center"/>
    </xf>
    <xf numFmtId="178" fontId="11" fillId="2" borderId="3" xfId="0" applyNumberFormat="1" applyFont="1" applyFill="1" applyBorder="1" applyAlignment="1">
      <alignment horizontal="right" vertical="center"/>
    </xf>
    <xf numFmtId="178" fontId="11" fillId="2" borderId="10" xfId="0" applyNumberFormat="1" applyFont="1" applyFill="1" applyBorder="1" applyAlignment="1">
      <alignment horizontal="right" vertical="center"/>
    </xf>
    <xf numFmtId="181" fontId="10" fillId="2" borderId="10" xfId="0" applyNumberFormat="1" applyFont="1" applyFill="1" applyBorder="1" applyAlignment="1">
      <alignment horizontal="right" vertical="center"/>
    </xf>
    <xf numFmtId="181" fontId="10" fillId="2" borderId="11" xfId="0" applyNumberFormat="1" applyFont="1" applyFill="1" applyBorder="1" applyAlignment="1">
      <alignment horizontal="right" vertical="center"/>
    </xf>
    <xf numFmtId="178" fontId="10" fillId="0" borderId="33" xfId="0" applyNumberFormat="1" applyFont="1" applyFill="1" applyBorder="1" applyAlignment="1">
      <alignment horizontal="right" vertical="center"/>
    </xf>
    <xf numFmtId="178" fontId="10" fillId="0" borderId="24" xfId="0" applyNumberFormat="1" applyFont="1" applyFill="1" applyBorder="1" applyAlignment="1">
      <alignment horizontal="right" vertical="center"/>
    </xf>
    <xf numFmtId="178" fontId="10" fillId="0" borderId="33" xfId="0" applyNumberFormat="1" applyFont="1" applyFill="1" applyBorder="1" applyAlignment="1">
      <alignment vertical="center"/>
    </xf>
    <xf numFmtId="181" fontId="10" fillId="0" borderId="33" xfId="0" applyNumberFormat="1" applyFont="1" applyFill="1" applyBorder="1" applyAlignment="1">
      <alignment horizontal="right" vertical="center"/>
    </xf>
    <xf numFmtId="181" fontId="10" fillId="0" borderId="46" xfId="0" applyNumberFormat="1" applyFont="1" applyFill="1" applyBorder="1" applyAlignment="1">
      <alignment horizontal="right" vertical="center"/>
    </xf>
    <xf numFmtId="0" fontId="10" fillId="0" borderId="51" xfId="0" applyFont="1" applyFill="1" applyBorder="1" applyAlignment="1">
      <alignment horizontal="left" vertical="center"/>
    </xf>
    <xf numFmtId="177" fontId="10" fillId="0" borderId="33" xfId="0" applyNumberFormat="1" applyFont="1" applyFill="1" applyBorder="1" applyAlignment="1">
      <alignment horizontal="left" vertical="center"/>
    </xf>
    <xf numFmtId="14" fontId="10" fillId="0" borderId="33" xfId="0" applyNumberFormat="1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181" fontId="10" fillId="0" borderId="1" xfId="0" applyNumberFormat="1" applyFont="1" applyFill="1" applyBorder="1" applyAlignment="1">
      <alignment horizontal="right" vertical="center"/>
    </xf>
    <xf numFmtId="38" fontId="10" fillId="0" borderId="33" xfId="1" applyFont="1" applyFill="1" applyBorder="1" applyAlignment="1">
      <alignment horizontal="right" vertical="center"/>
    </xf>
    <xf numFmtId="179" fontId="10" fillId="0" borderId="33" xfId="0" applyNumberFormat="1" applyFont="1" applyFill="1" applyBorder="1" applyAlignment="1">
      <alignment horizontal="right" vertical="center"/>
    </xf>
    <xf numFmtId="178" fontId="10" fillId="0" borderId="46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177" fontId="10" fillId="0" borderId="10" xfId="0" applyNumberFormat="1" applyFont="1" applyFill="1" applyBorder="1" applyAlignment="1">
      <alignment horizontal="left" vertical="center"/>
    </xf>
    <xf numFmtId="14" fontId="10" fillId="0" borderId="10" xfId="0" applyNumberFormat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178" fontId="10" fillId="0" borderId="10" xfId="0" applyNumberFormat="1" applyFont="1" applyFill="1" applyBorder="1" applyAlignment="1">
      <alignment horizontal="right" vertical="center"/>
    </xf>
    <xf numFmtId="181" fontId="10" fillId="0" borderId="10" xfId="0" applyNumberFormat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horizontal="right" vertical="center"/>
    </xf>
    <xf numFmtId="179" fontId="10" fillId="0" borderId="10" xfId="0" applyNumberFormat="1" applyFont="1" applyFill="1" applyBorder="1" applyAlignment="1">
      <alignment horizontal="right" vertical="center"/>
    </xf>
    <xf numFmtId="178" fontId="10" fillId="0" borderId="11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 shrinkToFit="1"/>
    </xf>
    <xf numFmtId="0" fontId="16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179" fontId="10" fillId="2" borderId="14" xfId="0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9" fontId="10" fillId="2" borderId="31" xfId="0" applyNumberFormat="1" applyFont="1" applyFill="1" applyBorder="1" applyAlignment="1">
      <alignment horizontal="center" vertical="center" wrapText="1"/>
    </xf>
    <xf numFmtId="179" fontId="10" fillId="2" borderId="32" xfId="0" applyNumberFormat="1" applyFont="1" applyFill="1" applyBorder="1" applyAlignment="1">
      <alignment horizontal="center" vertical="center" wrapText="1"/>
    </xf>
    <xf numFmtId="180" fontId="10" fillId="2" borderId="31" xfId="0" applyNumberFormat="1" applyFont="1" applyFill="1" applyBorder="1" applyAlignment="1">
      <alignment horizontal="center" vertical="center" wrapText="1"/>
    </xf>
    <xf numFmtId="180" fontId="10" fillId="2" borderId="32" xfId="0" applyNumberFormat="1" applyFont="1" applyFill="1" applyBorder="1" applyAlignment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 wrapText="1"/>
    </xf>
    <xf numFmtId="179" fontId="10" fillId="2" borderId="15" xfId="0" applyNumberFormat="1" applyFont="1" applyFill="1" applyBorder="1" applyAlignment="1">
      <alignment horizontal="center" vertical="center"/>
    </xf>
    <xf numFmtId="179" fontId="10" fillId="2" borderId="16" xfId="0" applyNumberFormat="1" applyFont="1" applyFill="1" applyBorder="1" applyAlignment="1">
      <alignment horizontal="center" vertical="center"/>
    </xf>
    <xf numFmtId="179" fontId="10" fillId="2" borderId="17" xfId="0" applyNumberFormat="1" applyFont="1" applyFill="1" applyBorder="1" applyAlignment="1">
      <alignment horizontal="center" vertical="center"/>
    </xf>
    <xf numFmtId="179" fontId="10" fillId="2" borderId="23" xfId="0" applyNumberFormat="1" applyFont="1" applyFill="1" applyBorder="1" applyAlignment="1">
      <alignment horizontal="center" vertical="center" wrapText="1"/>
    </xf>
    <xf numFmtId="179" fontId="10" fillId="2" borderId="0" xfId="0" applyNumberFormat="1" applyFont="1" applyFill="1" applyBorder="1" applyAlignment="1">
      <alignment horizontal="center" vertical="center" wrapText="1"/>
    </xf>
    <xf numFmtId="179" fontId="10" fillId="2" borderId="27" xfId="0" applyNumberFormat="1" applyFont="1" applyFill="1" applyBorder="1" applyAlignment="1">
      <alignment horizontal="center" vertical="center" wrapText="1"/>
    </xf>
    <xf numFmtId="179" fontId="10" fillId="2" borderId="28" xfId="0" applyNumberFormat="1" applyFont="1" applyFill="1" applyBorder="1" applyAlignment="1">
      <alignment horizontal="center" vertical="center" wrapText="1"/>
    </xf>
    <xf numFmtId="179" fontId="10" fillId="2" borderId="24" xfId="0" applyNumberFormat="1" applyFont="1" applyFill="1" applyBorder="1" applyAlignment="1">
      <alignment horizontal="center" vertical="center" wrapText="1"/>
    </xf>
    <xf numFmtId="179" fontId="10" fillId="2" borderId="25" xfId="0" applyNumberFormat="1" applyFont="1" applyFill="1" applyBorder="1" applyAlignment="1">
      <alignment horizontal="center" vertical="center" wrapText="1"/>
    </xf>
    <xf numFmtId="179" fontId="10" fillId="2" borderId="29" xfId="0" applyNumberFormat="1" applyFont="1" applyFill="1" applyBorder="1" applyAlignment="1">
      <alignment horizontal="center" vertical="center" wrapText="1"/>
    </xf>
    <xf numFmtId="180" fontId="10" fillId="2" borderId="24" xfId="0" applyNumberFormat="1" applyFont="1" applyFill="1" applyBorder="1" applyAlignment="1">
      <alignment horizontal="center" vertical="center" wrapText="1"/>
    </xf>
    <xf numFmtId="180" fontId="10" fillId="2" borderId="25" xfId="0" applyNumberFormat="1" applyFont="1" applyFill="1" applyBorder="1" applyAlignment="1">
      <alignment horizontal="center" vertical="center" wrapText="1"/>
    </xf>
    <xf numFmtId="180" fontId="10" fillId="2" borderId="27" xfId="0" applyNumberFormat="1" applyFont="1" applyFill="1" applyBorder="1" applyAlignment="1">
      <alignment horizontal="center" vertical="center" wrapText="1"/>
    </xf>
    <xf numFmtId="180" fontId="10" fillId="2" borderId="29" xfId="0" applyNumberFormat="1" applyFont="1" applyFill="1" applyBorder="1" applyAlignment="1">
      <alignment horizontal="center" vertical="center" wrapText="1"/>
    </xf>
    <xf numFmtId="179" fontId="10" fillId="2" borderId="26" xfId="0" applyNumberFormat="1" applyFont="1" applyFill="1" applyBorder="1" applyAlignment="1">
      <alignment horizontal="center" vertical="center" wrapText="1"/>
    </xf>
    <xf numFmtId="178" fontId="10" fillId="2" borderId="33" xfId="0" applyNumberFormat="1" applyFont="1" applyFill="1" applyBorder="1" applyAlignment="1">
      <alignment horizontal="center" vertical="center" wrapText="1"/>
    </xf>
    <xf numFmtId="178" fontId="10" fillId="2" borderId="22" xfId="0" applyNumberFormat="1" applyFont="1" applyFill="1" applyBorder="1" applyAlignment="1">
      <alignment horizontal="center" vertical="center" wrapText="1"/>
    </xf>
    <xf numFmtId="178" fontId="10" fillId="2" borderId="31" xfId="0" applyNumberFormat="1" applyFont="1" applyFill="1" applyBorder="1" applyAlignment="1">
      <alignment horizontal="center" vertical="center" wrapText="1"/>
    </xf>
    <xf numFmtId="178" fontId="10" fillId="2" borderId="32" xfId="0" applyNumberFormat="1" applyFont="1" applyFill="1" applyBorder="1" applyAlignment="1">
      <alignment horizontal="center" vertical="center" wrapText="1"/>
    </xf>
    <xf numFmtId="179" fontId="10" fillId="2" borderId="20" xfId="0" applyNumberFormat="1" applyFont="1" applyFill="1" applyBorder="1" applyAlignment="1">
      <alignment horizontal="center" vertical="center"/>
    </xf>
    <xf numFmtId="178" fontId="10" fillId="2" borderId="14" xfId="0" applyNumberFormat="1" applyFont="1" applyFill="1" applyBorder="1" applyAlignment="1">
      <alignment horizontal="center" vertical="center"/>
    </xf>
    <xf numFmtId="178" fontId="10" fillId="2" borderId="18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178" fontId="10" fillId="2" borderId="28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9" fontId="10" fillId="2" borderId="13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16</v>
      </c>
    </row>
    <row r="3" spans="1:2" ht="13.8" thickBot="1" x14ac:dyDescent="0.5">
      <c r="A3" s="3" t="s">
        <v>0</v>
      </c>
      <c r="B3" s="3" t="s">
        <v>1</v>
      </c>
    </row>
    <row r="4" spans="1:2" ht="18" x14ac:dyDescent="0.45">
      <c r="A4" s="4" t="s">
        <v>2</v>
      </c>
      <c r="B4" s="4" t="s">
        <v>110</v>
      </c>
    </row>
    <row r="5" spans="1:2" ht="18" x14ac:dyDescent="0.45">
      <c r="A5" s="4" t="s">
        <v>3</v>
      </c>
      <c r="B5" s="4" t="s">
        <v>17</v>
      </c>
    </row>
    <row r="6" spans="1:2" ht="18" x14ac:dyDescent="0.45">
      <c r="A6" s="4" t="s">
        <v>42</v>
      </c>
      <c r="B6" s="5" t="s">
        <v>105</v>
      </c>
    </row>
    <row r="7" spans="1:2" ht="18" x14ac:dyDescent="0.45">
      <c r="A7" s="5" t="s">
        <v>98</v>
      </c>
      <c r="B7" s="4" t="s">
        <v>97</v>
      </c>
    </row>
  </sheetData>
  <phoneticPr fontId="1"/>
  <hyperlinks>
    <hyperlink ref="A4" location="'01一般廃棄物等処理調定件数及び手数料収入'!A1" display="01"/>
    <hyperlink ref="B4" location="'01一般廃棄物等処理調定件数及び手数料収入'!A1" display="一般廃棄物等処理調定件数及び手数料収入"/>
    <hyperlink ref="A5" location="'02集団回収'!A1" display="02"/>
    <hyperlink ref="B5" location="'02集団回収'!A1" display="集団回収"/>
    <hyperlink ref="A6" location="'03ごみ測定①（組成分析 乾燥後）'!A1" display="03"/>
    <hyperlink ref="B6" location="'03ごみ測定①（組成分析 乾燥後）'!A1" display="ごみ質測定①（組成分析 乾燥後）"/>
    <hyperlink ref="A7" location="'04ごみ質測定②（三成分・発熱量・元素分析）'!A1" display="04"/>
    <hyperlink ref="B7" location="'04ごみ質測定②（三成分・発熱量・元素分析）'!A1" display="ごみ質測定②（三成分・発熱量・元素分析）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zoomScaleNormal="100" workbookViewId="0"/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4" width="15.59765625" style="6" customWidth="1"/>
    <col min="5" max="5" width="9" style="6" customWidth="1"/>
    <col min="6" max="16384" width="9" style="6"/>
  </cols>
  <sheetData>
    <row r="1" spans="1:22" ht="16.2" x14ac:dyDescent="0.45">
      <c r="A1" s="26" t="s">
        <v>106</v>
      </c>
      <c r="B1" s="26"/>
    </row>
    <row r="2" spans="1:22" ht="13.8" thickBot="1" x14ac:dyDescent="0.5">
      <c r="A2" s="27"/>
      <c r="B2" s="27"/>
      <c r="C2" s="27"/>
      <c r="D2" s="27"/>
      <c r="E2" s="27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 t="s">
        <v>27</v>
      </c>
    </row>
    <row r="3" spans="1:22" x14ac:dyDescent="0.45">
      <c r="A3" s="204" t="s">
        <v>4</v>
      </c>
      <c r="B3" s="207" t="s">
        <v>5</v>
      </c>
      <c r="C3" s="210" t="s">
        <v>6</v>
      </c>
      <c r="D3" s="210"/>
      <c r="E3" s="210"/>
      <c r="F3" s="210"/>
      <c r="G3" s="210"/>
      <c r="H3" s="210"/>
      <c r="I3" s="210"/>
      <c r="J3" s="210"/>
      <c r="K3" s="207" t="s">
        <v>7</v>
      </c>
      <c r="L3" s="207"/>
      <c r="M3" s="207"/>
      <c r="N3" s="207"/>
      <c r="O3" s="207"/>
      <c r="P3" s="207"/>
      <c r="Q3" s="207" t="s">
        <v>19</v>
      </c>
      <c r="R3" s="207"/>
      <c r="S3" s="207"/>
      <c r="T3" s="207"/>
      <c r="U3" s="207"/>
      <c r="V3" s="211"/>
    </row>
    <row r="4" spans="1:22" x14ac:dyDescent="0.45">
      <c r="A4" s="205"/>
      <c r="B4" s="208"/>
      <c r="C4" s="213" t="s">
        <v>28</v>
      </c>
      <c r="D4" s="213"/>
      <c r="E4" s="214" t="s">
        <v>29</v>
      </c>
      <c r="F4" s="214"/>
      <c r="G4" s="214"/>
      <c r="H4" s="214"/>
      <c r="I4" s="214"/>
      <c r="J4" s="214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12"/>
    </row>
    <row r="5" spans="1:22" ht="93.6" x14ac:dyDescent="0.45">
      <c r="A5" s="205"/>
      <c r="B5" s="208"/>
      <c r="C5" s="213"/>
      <c r="D5" s="213"/>
      <c r="E5" s="29" t="s">
        <v>30</v>
      </c>
      <c r="F5" s="30" t="s">
        <v>31</v>
      </c>
      <c r="G5" s="31" t="s">
        <v>20</v>
      </c>
      <c r="H5" s="31" t="s">
        <v>21</v>
      </c>
      <c r="I5" s="208" t="s">
        <v>8</v>
      </c>
      <c r="J5" s="208"/>
      <c r="K5" s="208" t="s">
        <v>22</v>
      </c>
      <c r="L5" s="208"/>
      <c r="M5" s="208" t="s">
        <v>23</v>
      </c>
      <c r="N5" s="208"/>
      <c r="O5" s="208" t="s">
        <v>8</v>
      </c>
      <c r="P5" s="208"/>
      <c r="Q5" s="208" t="s">
        <v>24</v>
      </c>
      <c r="R5" s="208"/>
      <c r="S5" s="208" t="s">
        <v>23</v>
      </c>
      <c r="T5" s="208"/>
      <c r="U5" s="208" t="s">
        <v>8</v>
      </c>
      <c r="V5" s="212"/>
    </row>
    <row r="6" spans="1:22" ht="13.8" thickBot="1" x14ac:dyDescent="0.5">
      <c r="A6" s="206"/>
      <c r="B6" s="209"/>
      <c r="C6" s="32" t="s">
        <v>25</v>
      </c>
      <c r="D6" s="32" t="s">
        <v>26</v>
      </c>
      <c r="E6" s="32" t="s">
        <v>25</v>
      </c>
      <c r="F6" s="33" t="s">
        <v>25</v>
      </c>
      <c r="G6" s="32" t="s">
        <v>25</v>
      </c>
      <c r="H6" s="32" t="s">
        <v>25</v>
      </c>
      <c r="I6" s="167" t="s">
        <v>25</v>
      </c>
      <c r="J6" s="167" t="s">
        <v>26</v>
      </c>
      <c r="K6" s="32" t="s">
        <v>25</v>
      </c>
      <c r="L6" s="32" t="s">
        <v>26</v>
      </c>
      <c r="M6" s="32" t="s">
        <v>25</v>
      </c>
      <c r="N6" s="32" t="s">
        <v>26</v>
      </c>
      <c r="O6" s="167" t="s">
        <v>25</v>
      </c>
      <c r="P6" s="167" t="s">
        <v>26</v>
      </c>
      <c r="Q6" s="32" t="s">
        <v>25</v>
      </c>
      <c r="R6" s="32" t="s">
        <v>26</v>
      </c>
      <c r="S6" s="32" t="s">
        <v>25</v>
      </c>
      <c r="T6" s="32" t="s">
        <v>26</v>
      </c>
      <c r="U6" s="167" t="s">
        <v>25</v>
      </c>
      <c r="V6" s="34" t="s">
        <v>26</v>
      </c>
    </row>
    <row r="7" spans="1:22" x14ac:dyDescent="0.45">
      <c r="A7" s="35" t="s">
        <v>9</v>
      </c>
      <c r="B7" s="36">
        <v>2014</v>
      </c>
      <c r="C7" s="37">
        <v>2320</v>
      </c>
      <c r="D7" s="37">
        <v>4880</v>
      </c>
      <c r="E7" s="37">
        <v>4</v>
      </c>
      <c r="F7" s="38">
        <v>42</v>
      </c>
      <c r="G7" s="39">
        <v>28</v>
      </c>
      <c r="H7" s="39">
        <v>29</v>
      </c>
      <c r="I7" s="40">
        <f>SUM(E7:H7)</f>
        <v>103</v>
      </c>
      <c r="J7" s="41">
        <v>375</v>
      </c>
      <c r="K7" s="40">
        <v>419</v>
      </c>
      <c r="L7" s="40">
        <v>206643</v>
      </c>
      <c r="M7" s="40">
        <v>9539</v>
      </c>
      <c r="N7" s="40">
        <v>19124</v>
      </c>
      <c r="O7" s="40">
        <v>9958</v>
      </c>
      <c r="P7" s="40">
        <v>225767</v>
      </c>
      <c r="Q7" s="40">
        <v>36</v>
      </c>
      <c r="R7" s="40">
        <v>36</v>
      </c>
      <c r="S7" s="40">
        <v>140</v>
      </c>
      <c r="T7" s="40">
        <v>53</v>
      </c>
      <c r="U7" s="40">
        <v>176</v>
      </c>
      <c r="V7" s="40">
        <v>89</v>
      </c>
    </row>
    <row r="8" spans="1:22" x14ac:dyDescent="0.45">
      <c r="A8" s="42" t="s">
        <v>10</v>
      </c>
      <c r="B8" s="43">
        <v>2015</v>
      </c>
      <c r="C8" s="44">
        <v>2348</v>
      </c>
      <c r="D8" s="44">
        <v>4539</v>
      </c>
      <c r="E8" s="44">
        <v>4</v>
      </c>
      <c r="F8" s="45">
        <v>59</v>
      </c>
      <c r="G8" s="46">
        <v>33</v>
      </c>
      <c r="H8" s="46">
        <v>29</v>
      </c>
      <c r="I8" s="47">
        <f>SUM(E8:H8)</f>
        <v>125</v>
      </c>
      <c r="J8" s="48">
        <v>455</v>
      </c>
      <c r="K8" s="47">
        <v>408</v>
      </c>
      <c r="L8" s="47">
        <v>206262</v>
      </c>
      <c r="M8" s="47">
        <v>9310</v>
      </c>
      <c r="N8" s="47">
        <v>17934</v>
      </c>
      <c r="O8" s="47">
        <v>9718</v>
      </c>
      <c r="P8" s="47">
        <v>224196</v>
      </c>
      <c r="Q8" s="47">
        <v>34</v>
      </c>
      <c r="R8" s="47">
        <v>34</v>
      </c>
      <c r="S8" s="47">
        <v>138</v>
      </c>
      <c r="T8" s="47">
        <v>49</v>
      </c>
      <c r="U8" s="47">
        <v>172</v>
      </c>
      <c r="V8" s="47">
        <v>83</v>
      </c>
    </row>
    <row r="9" spans="1:22" x14ac:dyDescent="0.45">
      <c r="A9" s="42" t="s">
        <v>11</v>
      </c>
      <c r="B9" s="43">
        <v>2016</v>
      </c>
      <c r="C9" s="44">
        <v>2495</v>
      </c>
      <c r="D9" s="44">
        <v>5008</v>
      </c>
      <c r="E9" s="44">
        <v>8</v>
      </c>
      <c r="F9" s="45">
        <v>39</v>
      </c>
      <c r="G9" s="46">
        <v>35</v>
      </c>
      <c r="H9" s="46">
        <v>31</v>
      </c>
      <c r="I9" s="47">
        <f t="shared" ref="I9:I16" si="0">SUM(E9:H9)</f>
        <v>113</v>
      </c>
      <c r="J9" s="48">
        <v>418</v>
      </c>
      <c r="K9" s="47">
        <v>400</v>
      </c>
      <c r="L9" s="47">
        <v>228681</v>
      </c>
      <c r="M9" s="47">
        <v>9375</v>
      </c>
      <c r="N9" s="47">
        <v>17998</v>
      </c>
      <c r="O9" s="47">
        <v>9775</v>
      </c>
      <c r="P9" s="47">
        <v>246679</v>
      </c>
      <c r="Q9" s="47">
        <v>38</v>
      </c>
      <c r="R9" s="47">
        <v>38</v>
      </c>
      <c r="S9" s="47">
        <v>136</v>
      </c>
      <c r="T9" s="47">
        <v>49</v>
      </c>
      <c r="U9" s="47">
        <v>174</v>
      </c>
      <c r="V9" s="47">
        <v>87</v>
      </c>
    </row>
    <row r="10" spans="1:22" x14ac:dyDescent="0.45">
      <c r="A10" s="42" t="s">
        <v>12</v>
      </c>
      <c r="B10" s="43">
        <v>2017</v>
      </c>
      <c r="C10" s="44">
        <v>2624</v>
      </c>
      <c r="D10" s="44">
        <v>5361</v>
      </c>
      <c r="E10" s="44">
        <v>7</v>
      </c>
      <c r="F10" s="45">
        <v>36</v>
      </c>
      <c r="G10" s="46">
        <v>30</v>
      </c>
      <c r="H10" s="46">
        <v>24</v>
      </c>
      <c r="I10" s="47">
        <f t="shared" si="0"/>
        <v>97</v>
      </c>
      <c r="J10" s="48">
        <v>351</v>
      </c>
      <c r="K10" s="47">
        <v>393</v>
      </c>
      <c r="L10" s="47">
        <v>228133</v>
      </c>
      <c r="M10" s="47">
        <v>9629</v>
      </c>
      <c r="N10" s="47">
        <v>17484</v>
      </c>
      <c r="O10" s="47">
        <v>10022</v>
      </c>
      <c r="P10" s="47">
        <v>245617</v>
      </c>
      <c r="Q10" s="47">
        <v>32</v>
      </c>
      <c r="R10" s="47">
        <v>32</v>
      </c>
      <c r="S10" s="47">
        <v>127</v>
      </c>
      <c r="T10" s="47">
        <v>44</v>
      </c>
      <c r="U10" s="47">
        <v>159</v>
      </c>
      <c r="V10" s="47">
        <v>76</v>
      </c>
    </row>
    <row r="11" spans="1:22" x14ac:dyDescent="0.45">
      <c r="A11" s="42" t="s">
        <v>13</v>
      </c>
      <c r="B11" s="43">
        <v>2018</v>
      </c>
      <c r="C11" s="44">
        <v>2662</v>
      </c>
      <c r="D11" s="44">
        <v>5547</v>
      </c>
      <c r="E11" s="44">
        <v>6</v>
      </c>
      <c r="F11" s="45">
        <v>44</v>
      </c>
      <c r="G11" s="46">
        <v>41</v>
      </c>
      <c r="H11" s="46">
        <v>33</v>
      </c>
      <c r="I11" s="47">
        <f t="shared" si="0"/>
        <v>124</v>
      </c>
      <c r="J11" s="48">
        <v>449</v>
      </c>
      <c r="K11" s="47">
        <v>400</v>
      </c>
      <c r="L11" s="47">
        <v>254752</v>
      </c>
      <c r="M11" s="47">
        <v>10782</v>
      </c>
      <c r="N11" s="47">
        <v>19614</v>
      </c>
      <c r="O11" s="47">
        <v>11182</v>
      </c>
      <c r="P11" s="47">
        <v>274366</v>
      </c>
      <c r="Q11" s="47">
        <v>24</v>
      </c>
      <c r="R11" s="47">
        <v>24</v>
      </c>
      <c r="S11" s="47">
        <v>71</v>
      </c>
      <c r="T11" s="47">
        <v>35</v>
      </c>
      <c r="U11" s="47">
        <v>95</v>
      </c>
      <c r="V11" s="47">
        <v>59</v>
      </c>
    </row>
    <row r="12" spans="1:22" x14ac:dyDescent="0.45">
      <c r="A12" s="42" t="s">
        <v>14</v>
      </c>
      <c r="B12" s="43">
        <v>2019</v>
      </c>
      <c r="C12" s="44">
        <v>2951</v>
      </c>
      <c r="D12" s="44">
        <v>6245</v>
      </c>
      <c r="E12" s="44">
        <v>18</v>
      </c>
      <c r="F12" s="45">
        <v>76</v>
      </c>
      <c r="G12" s="46">
        <v>49</v>
      </c>
      <c r="H12" s="46">
        <v>62</v>
      </c>
      <c r="I12" s="47">
        <f t="shared" si="0"/>
        <v>205</v>
      </c>
      <c r="J12" s="48">
        <v>759</v>
      </c>
      <c r="K12" s="47">
        <v>390</v>
      </c>
      <c r="L12" s="47">
        <v>257264</v>
      </c>
      <c r="M12" s="47">
        <v>10760</v>
      </c>
      <c r="N12" s="47">
        <v>19828</v>
      </c>
      <c r="O12" s="47">
        <v>11150</v>
      </c>
      <c r="P12" s="47">
        <v>277092</v>
      </c>
      <c r="Q12" s="47">
        <v>25</v>
      </c>
      <c r="R12" s="47">
        <v>25</v>
      </c>
      <c r="S12" s="47">
        <v>103</v>
      </c>
      <c r="T12" s="47">
        <v>52</v>
      </c>
      <c r="U12" s="47">
        <v>128</v>
      </c>
      <c r="V12" s="47">
        <v>77</v>
      </c>
    </row>
    <row r="13" spans="1:22" x14ac:dyDescent="0.45">
      <c r="A13" s="42" t="s">
        <v>112</v>
      </c>
      <c r="B13" s="43">
        <v>2020</v>
      </c>
      <c r="C13" s="44">
        <v>2969</v>
      </c>
      <c r="D13" s="44">
        <v>5754</v>
      </c>
      <c r="E13" s="44">
        <v>13</v>
      </c>
      <c r="F13" s="45">
        <v>60</v>
      </c>
      <c r="G13" s="46">
        <v>57</v>
      </c>
      <c r="H13" s="46">
        <v>65</v>
      </c>
      <c r="I13" s="47">
        <f t="shared" si="0"/>
        <v>195</v>
      </c>
      <c r="J13" s="48">
        <v>738</v>
      </c>
      <c r="K13" s="47">
        <v>383</v>
      </c>
      <c r="L13" s="47">
        <v>237497</v>
      </c>
      <c r="M13" s="47">
        <v>11498</v>
      </c>
      <c r="N13" s="47">
        <v>19917</v>
      </c>
      <c r="O13" s="47">
        <f>K13+M13</f>
        <v>11881</v>
      </c>
      <c r="P13" s="47">
        <v>257414</v>
      </c>
      <c r="Q13" s="47">
        <v>19</v>
      </c>
      <c r="R13" s="47">
        <v>19</v>
      </c>
      <c r="S13" s="47">
        <v>132</v>
      </c>
      <c r="T13" s="47">
        <v>68</v>
      </c>
      <c r="U13" s="47">
        <v>151</v>
      </c>
      <c r="V13" s="47">
        <v>87</v>
      </c>
    </row>
    <row r="14" spans="1:22" x14ac:dyDescent="0.45">
      <c r="A14" s="42" t="s">
        <v>117</v>
      </c>
      <c r="B14" s="43">
        <v>2021</v>
      </c>
      <c r="C14" s="44">
        <v>3019</v>
      </c>
      <c r="D14" s="44">
        <v>4766</v>
      </c>
      <c r="E14" s="44">
        <v>19</v>
      </c>
      <c r="F14" s="45">
        <v>67</v>
      </c>
      <c r="G14" s="46">
        <v>54</v>
      </c>
      <c r="H14" s="46">
        <v>60</v>
      </c>
      <c r="I14" s="47">
        <f t="shared" si="0"/>
        <v>200</v>
      </c>
      <c r="J14" s="48">
        <v>757</v>
      </c>
      <c r="K14" s="47">
        <v>370</v>
      </c>
      <c r="L14" s="47">
        <v>234801</v>
      </c>
      <c r="M14" s="47">
        <v>11606</v>
      </c>
      <c r="N14" s="47">
        <v>23730</v>
      </c>
      <c r="O14" s="47">
        <f>K14+M14</f>
        <v>11976</v>
      </c>
      <c r="P14" s="47">
        <f>L14+N14</f>
        <v>258531</v>
      </c>
      <c r="Q14" s="47">
        <v>17</v>
      </c>
      <c r="R14" s="47">
        <v>17</v>
      </c>
      <c r="S14" s="47">
        <v>174</v>
      </c>
      <c r="T14" s="47">
        <v>90</v>
      </c>
      <c r="U14" s="47">
        <v>191</v>
      </c>
      <c r="V14" s="47">
        <v>107</v>
      </c>
    </row>
    <row r="15" spans="1:22" x14ac:dyDescent="0.45">
      <c r="A15" s="42" t="s">
        <v>122</v>
      </c>
      <c r="B15" s="43">
        <v>2022</v>
      </c>
      <c r="C15" s="44">
        <v>2906</v>
      </c>
      <c r="D15" s="44">
        <v>4572</v>
      </c>
      <c r="E15" s="44">
        <v>10</v>
      </c>
      <c r="F15" s="45">
        <v>78</v>
      </c>
      <c r="G15" s="46">
        <v>70</v>
      </c>
      <c r="H15" s="46">
        <v>62</v>
      </c>
      <c r="I15" s="47">
        <f t="shared" si="0"/>
        <v>220</v>
      </c>
      <c r="J15" s="48">
        <v>836</v>
      </c>
      <c r="K15" s="47">
        <v>365</v>
      </c>
      <c r="L15" s="47">
        <v>233932</v>
      </c>
      <c r="M15" s="47">
        <v>11930</v>
      </c>
      <c r="N15" s="47">
        <v>25709</v>
      </c>
      <c r="O15" s="47">
        <f>K15+M15</f>
        <v>12295</v>
      </c>
      <c r="P15" s="47">
        <f>L15+N15</f>
        <v>259641</v>
      </c>
      <c r="Q15" s="47">
        <v>8</v>
      </c>
      <c r="R15" s="47">
        <v>8</v>
      </c>
      <c r="S15" s="47">
        <v>142</v>
      </c>
      <c r="T15" s="47">
        <v>73</v>
      </c>
      <c r="U15" s="47">
        <v>150</v>
      </c>
      <c r="V15" s="47">
        <v>81</v>
      </c>
    </row>
    <row r="16" spans="1:22" s="2" customFormat="1" x14ac:dyDescent="0.45">
      <c r="A16" s="148" t="s">
        <v>128</v>
      </c>
      <c r="B16" s="149">
        <v>2023</v>
      </c>
      <c r="C16" s="150">
        <v>2913</v>
      </c>
      <c r="D16" s="150">
        <v>5077</v>
      </c>
      <c r="E16" s="150">
        <v>16</v>
      </c>
      <c r="F16" s="151">
        <v>98</v>
      </c>
      <c r="G16" s="152">
        <v>72</v>
      </c>
      <c r="H16" s="152">
        <v>75</v>
      </c>
      <c r="I16" s="153">
        <f t="shared" si="0"/>
        <v>261</v>
      </c>
      <c r="J16" s="154">
        <v>994</v>
      </c>
      <c r="K16" s="153">
        <v>366</v>
      </c>
      <c r="L16" s="153">
        <v>232871</v>
      </c>
      <c r="M16" s="153">
        <v>12059</v>
      </c>
      <c r="N16" s="153">
        <v>22300</v>
      </c>
      <c r="O16" s="153">
        <f>K16+M16</f>
        <v>12425</v>
      </c>
      <c r="P16" s="153">
        <f>L16+N16</f>
        <v>255171</v>
      </c>
      <c r="Q16" s="153">
        <v>12</v>
      </c>
      <c r="R16" s="153">
        <v>12</v>
      </c>
      <c r="S16" s="153">
        <v>173</v>
      </c>
      <c r="T16" s="153">
        <v>89</v>
      </c>
      <c r="U16" s="153">
        <v>185</v>
      </c>
      <c r="V16" s="153">
        <v>101</v>
      </c>
    </row>
    <row r="17" spans="1:22" x14ac:dyDescent="0.45">
      <c r="A17" s="42" t="s">
        <v>133</v>
      </c>
      <c r="B17" s="43">
        <v>2024</v>
      </c>
      <c r="C17" s="44">
        <v>2802</v>
      </c>
      <c r="D17" s="44">
        <v>5491</v>
      </c>
      <c r="E17" s="44">
        <v>18</v>
      </c>
      <c r="F17" s="44">
        <v>85</v>
      </c>
      <c r="G17" s="46">
        <v>98</v>
      </c>
      <c r="H17" s="46">
        <v>84</v>
      </c>
      <c r="I17" s="47">
        <f>SUM(E17:H17)</f>
        <v>285</v>
      </c>
      <c r="J17" s="48">
        <v>1094</v>
      </c>
      <c r="K17" s="47">
        <v>344</v>
      </c>
      <c r="L17" s="47">
        <v>230387</v>
      </c>
      <c r="M17" s="47">
        <v>12903</v>
      </c>
      <c r="N17" s="47">
        <v>23434</v>
      </c>
      <c r="O17" s="47">
        <f>K17+M17</f>
        <v>13247</v>
      </c>
      <c r="P17" s="153">
        <f>L17+N17</f>
        <v>253821</v>
      </c>
      <c r="Q17" s="47">
        <v>16</v>
      </c>
      <c r="R17" s="47">
        <v>16</v>
      </c>
      <c r="S17" s="47">
        <v>193</v>
      </c>
      <c r="T17" s="47">
        <v>100</v>
      </c>
      <c r="U17" s="47">
        <f>SUM(Q17+S17)</f>
        <v>209</v>
      </c>
      <c r="V17" s="47">
        <f>SUM(R17+T17)</f>
        <v>116</v>
      </c>
    </row>
    <row r="18" spans="1:22" x14ac:dyDescent="0.45">
      <c r="A18" s="49" t="s">
        <v>115</v>
      </c>
      <c r="B18" s="27"/>
      <c r="C18" s="49"/>
      <c r="D18" s="27"/>
      <c r="E18" s="203"/>
      <c r="F18" s="203"/>
      <c r="G18" s="203"/>
      <c r="H18" s="27"/>
      <c r="I18" s="27"/>
      <c r="J18" s="27"/>
      <c r="K18" s="27"/>
      <c r="M18" s="27"/>
      <c r="N18" s="27"/>
      <c r="O18" s="27"/>
      <c r="Q18" s="27"/>
      <c r="R18" s="27"/>
      <c r="S18" s="27"/>
      <c r="T18" s="27"/>
      <c r="U18" s="27"/>
      <c r="V18" s="28"/>
    </row>
    <row r="21" spans="1:22" x14ac:dyDescent="0.45">
      <c r="P21" s="202"/>
    </row>
  </sheetData>
  <mergeCells count="14">
    <mergeCell ref="A3:A6"/>
    <mergeCell ref="B3:B6"/>
    <mergeCell ref="C3:J3"/>
    <mergeCell ref="K3:P4"/>
    <mergeCell ref="Q3:V4"/>
    <mergeCell ref="C4:D5"/>
    <mergeCell ref="E4:J4"/>
    <mergeCell ref="I5:J5"/>
    <mergeCell ref="K5:L5"/>
    <mergeCell ref="M5:N5"/>
    <mergeCell ref="O5:P5"/>
    <mergeCell ref="Q5:R5"/>
    <mergeCell ref="S5:T5"/>
    <mergeCell ref="U5:V5"/>
  </mergeCells>
  <phoneticPr fontId="6"/>
  <pageMargins left="0.7" right="0.7" top="0.75" bottom="0.75" header="0.3" footer="0.3"/>
  <pageSetup paperSize="9" scale="55" orientation="landscape" r:id="rId1"/>
  <ignoredErrors>
    <ignoredError sqref="I7:I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20" workbookViewId="0"/>
  </sheetViews>
  <sheetFormatPr defaultColWidth="9" defaultRowHeight="13.2" x14ac:dyDescent="0.45"/>
  <cols>
    <col min="1" max="1" width="15.59765625" style="27" customWidth="1"/>
    <col min="2" max="2" width="5.5" style="27" bestFit="1" customWidth="1"/>
    <col min="3" max="3" width="25" style="27" bestFit="1" customWidth="1"/>
    <col min="4" max="4" width="22.69921875" style="27" bestFit="1" customWidth="1"/>
    <col min="5" max="5" width="20.5" style="27" bestFit="1" customWidth="1"/>
    <col min="6" max="6" width="9.5" style="27" bestFit="1" customWidth="1"/>
    <col min="7" max="7" width="16.09765625" style="27" bestFit="1" customWidth="1"/>
    <col min="8" max="8" width="13.8984375" style="27" bestFit="1" customWidth="1"/>
    <col min="9" max="9" width="9.5" style="27" bestFit="1" customWidth="1"/>
    <col min="10" max="10" width="13.8984375" style="27" bestFit="1" customWidth="1"/>
    <col min="11" max="11" width="9.5" style="27" bestFit="1" customWidth="1"/>
    <col min="12" max="12" width="7.5" style="27" bestFit="1" customWidth="1"/>
    <col min="13" max="13" width="9.5" style="27" bestFit="1" customWidth="1"/>
    <col min="14" max="14" width="13.8984375" style="27" bestFit="1" customWidth="1"/>
    <col min="15" max="15" width="9.5" style="27" bestFit="1" customWidth="1"/>
    <col min="16" max="16" width="6.5" style="27" bestFit="1" customWidth="1"/>
    <col min="17" max="17" width="9.5" style="27" bestFit="1" customWidth="1"/>
    <col min="18" max="18" width="13.8984375" style="27" bestFit="1" customWidth="1"/>
    <col min="19" max="16384" width="9" style="27"/>
  </cols>
  <sheetData>
    <row r="1" spans="1:5" ht="16.2" x14ac:dyDescent="0.45">
      <c r="A1" s="146" t="s">
        <v>18</v>
      </c>
      <c r="B1" s="146"/>
      <c r="C1" s="146"/>
    </row>
    <row r="2" spans="1:5" ht="13.8" thickBot="1" x14ac:dyDescent="0.5"/>
    <row r="3" spans="1:5" ht="13.8" thickBot="1" x14ac:dyDescent="0.5">
      <c r="A3" s="50" t="s">
        <v>35</v>
      </c>
      <c r="B3" s="51" t="s">
        <v>36</v>
      </c>
      <c r="C3" s="52" t="s">
        <v>32</v>
      </c>
      <c r="D3" s="52" t="s">
        <v>33</v>
      </c>
      <c r="E3" s="53" t="s">
        <v>34</v>
      </c>
    </row>
    <row r="4" spans="1:5" x14ac:dyDescent="0.45">
      <c r="A4" s="54" t="s">
        <v>37</v>
      </c>
      <c r="B4" s="55">
        <v>2014</v>
      </c>
      <c r="C4" s="56">
        <v>11627</v>
      </c>
      <c r="D4" s="56">
        <v>11502</v>
      </c>
      <c r="E4" s="56">
        <v>576</v>
      </c>
    </row>
    <row r="5" spans="1:5" x14ac:dyDescent="0.45">
      <c r="A5" s="57" t="s">
        <v>38</v>
      </c>
      <c r="B5" s="43">
        <v>2015</v>
      </c>
      <c r="C5" s="58">
        <v>11341</v>
      </c>
      <c r="D5" s="58">
        <v>11468</v>
      </c>
      <c r="E5" s="58">
        <v>585</v>
      </c>
    </row>
    <row r="6" spans="1:5" x14ac:dyDescent="0.45">
      <c r="A6" s="57" t="s">
        <v>39</v>
      </c>
      <c r="B6" s="59">
        <v>2016</v>
      </c>
      <c r="C6" s="58">
        <v>10841</v>
      </c>
      <c r="D6" s="58">
        <v>11291</v>
      </c>
      <c r="E6" s="58">
        <v>595</v>
      </c>
    </row>
    <row r="7" spans="1:5" x14ac:dyDescent="0.45">
      <c r="A7" s="57" t="s">
        <v>40</v>
      </c>
      <c r="B7" s="43">
        <v>2017</v>
      </c>
      <c r="C7" s="58">
        <v>10297</v>
      </c>
      <c r="D7" s="58">
        <v>11080</v>
      </c>
      <c r="E7" s="58">
        <v>599</v>
      </c>
    </row>
    <row r="8" spans="1:5" x14ac:dyDescent="0.45">
      <c r="A8" s="57" t="s">
        <v>41</v>
      </c>
      <c r="B8" s="59">
        <v>2018</v>
      </c>
      <c r="C8" s="58">
        <v>9835</v>
      </c>
      <c r="D8" s="58">
        <v>10817</v>
      </c>
      <c r="E8" s="58">
        <v>601</v>
      </c>
    </row>
    <row r="9" spans="1:5" x14ac:dyDescent="0.45">
      <c r="A9" s="57" t="s">
        <v>15</v>
      </c>
      <c r="B9" s="43">
        <v>2019</v>
      </c>
      <c r="C9" s="58">
        <v>9031</v>
      </c>
      <c r="D9" s="58">
        <v>10433</v>
      </c>
      <c r="E9" s="58">
        <v>606</v>
      </c>
    </row>
    <row r="10" spans="1:5" x14ac:dyDescent="0.45">
      <c r="A10" s="42" t="s">
        <v>111</v>
      </c>
      <c r="B10" s="43">
        <v>2020</v>
      </c>
      <c r="C10" s="147">
        <v>7906</v>
      </c>
      <c r="D10" s="147">
        <v>9789</v>
      </c>
      <c r="E10" s="42">
        <v>603</v>
      </c>
    </row>
    <row r="11" spans="1:5" x14ac:dyDescent="0.45">
      <c r="A11" s="42" t="s">
        <v>116</v>
      </c>
      <c r="B11" s="43">
        <v>2021</v>
      </c>
      <c r="C11" s="147">
        <v>7790</v>
      </c>
      <c r="D11" s="147">
        <v>9578</v>
      </c>
      <c r="E11" s="42">
        <v>584</v>
      </c>
    </row>
    <row r="12" spans="1:5" x14ac:dyDescent="0.45">
      <c r="A12" s="42" t="s">
        <v>121</v>
      </c>
      <c r="B12" s="43">
        <v>2022</v>
      </c>
      <c r="C12" s="147">
        <v>7388</v>
      </c>
      <c r="D12" s="147">
        <v>9340</v>
      </c>
      <c r="E12" s="42">
        <v>580</v>
      </c>
    </row>
    <row r="13" spans="1:5" s="156" customFormat="1" x14ac:dyDescent="0.45">
      <c r="A13" s="148" t="s">
        <v>132</v>
      </c>
      <c r="B13" s="149">
        <v>2023</v>
      </c>
      <c r="C13" s="155">
        <v>6717</v>
      </c>
      <c r="D13" s="155">
        <v>8948</v>
      </c>
      <c r="E13" s="148">
        <v>575</v>
      </c>
    </row>
    <row r="14" spans="1:5" x14ac:dyDescent="0.45">
      <c r="A14" s="42" t="s">
        <v>137</v>
      </c>
      <c r="B14" s="43">
        <v>2024</v>
      </c>
      <c r="C14" s="147">
        <v>6147.24</v>
      </c>
      <c r="D14" s="147">
        <v>8516.2999999999993</v>
      </c>
      <c r="E14" s="42">
        <v>563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zoomScaleNormal="100" workbookViewId="0"/>
  </sheetViews>
  <sheetFormatPr defaultColWidth="9" defaultRowHeight="13.2" x14ac:dyDescent="0.45"/>
  <cols>
    <col min="1" max="1" width="9.8984375" style="62" customWidth="1"/>
    <col min="2" max="2" width="9.8984375" style="61" customWidth="1"/>
    <col min="3" max="3" width="7.09765625" style="61" customWidth="1"/>
    <col min="4" max="4" width="14.8984375" style="62" customWidth="1"/>
    <col min="5" max="5" width="11.69921875" style="62" customWidth="1"/>
    <col min="6" max="13" width="9.69921875" style="63" customWidth="1"/>
    <col min="14" max="15" width="13.5" style="63" customWidth="1"/>
    <col min="16" max="23" width="11.19921875" style="63" customWidth="1"/>
    <col min="24" max="25" width="9" style="63" customWidth="1"/>
    <col min="26" max="26" width="8.59765625" style="64" customWidth="1"/>
    <col min="27" max="16384" width="9" style="64"/>
  </cols>
  <sheetData>
    <row r="1" spans="1:25" ht="20.100000000000001" customHeight="1" x14ac:dyDescent="0.45">
      <c r="A1" s="60" t="s">
        <v>96</v>
      </c>
    </row>
    <row r="2" spans="1:25" ht="20.100000000000001" customHeight="1" thickBot="1" x14ac:dyDescent="0.5">
      <c r="A2" s="60"/>
    </row>
    <row r="3" spans="1:25" s="69" customFormat="1" ht="27.75" customHeight="1" x14ac:dyDescent="0.45">
      <c r="A3" s="65" t="s">
        <v>99</v>
      </c>
      <c r="B3" s="66" t="s">
        <v>99</v>
      </c>
      <c r="C3" s="66" t="s">
        <v>43</v>
      </c>
      <c r="D3" s="67" t="s">
        <v>44</v>
      </c>
      <c r="E3" s="68" t="s">
        <v>45</v>
      </c>
      <c r="F3" s="222" t="s">
        <v>46</v>
      </c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4"/>
      <c r="X3" s="215" t="s">
        <v>91</v>
      </c>
      <c r="Y3" s="216"/>
    </row>
    <row r="4" spans="1:25" s="74" customFormat="1" ht="20.100000000000001" customHeight="1" x14ac:dyDescent="0.45">
      <c r="A4" s="70" t="s">
        <v>100</v>
      </c>
      <c r="B4" s="71" t="s">
        <v>101</v>
      </c>
      <c r="C4" s="71"/>
      <c r="D4" s="72"/>
      <c r="E4" s="72"/>
      <c r="F4" s="225" t="s">
        <v>50</v>
      </c>
      <c r="G4" s="226"/>
      <c r="H4" s="229" t="s">
        <v>51</v>
      </c>
      <c r="I4" s="230"/>
      <c r="J4" s="232" t="s">
        <v>52</v>
      </c>
      <c r="K4" s="233"/>
      <c r="L4" s="229" t="s">
        <v>53</v>
      </c>
      <c r="M4" s="230"/>
      <c r="N4" s="229" t="s">
        <v>54</v>
      </c>
      <c r="O4" s="236"/>
      <c r="P4" s="229" t="s">
        <v>55</v>
      </c>
      <c r="Q4" s="236"/>
      <c r="R4" s="236"/>
      <c r="S4" s="236"/>
      <c r="T4" s="236"/>
      <c r="U4" s="230"/>
      <c r="V4" s="229" t="s">
        <v>56</v>
      </c>
      <c r="W4" s="230"/>
      <c r="X4" s="157"/>
      <c r="Y4" s="73"/>
    </row>
    <row r="5" spans="1:25" s="74" customFormat="1" ht="20.100000000000001" customHeight="1" x14ac:dyDescent="0.45">
      <c r="A5" s="70"/>
      <c r="B5" s="71"/>
      <c r="C5" s="71"/>
      <c r="D5" s="72"/>
      <c r="E5" s="72"/>
      <c r="F5" s="227"/>
      <c r="G5" s="228"/>
      <c r="H5" s="227"/>
      <c r="I5" s="231"/>
      <c r="J5" s="234"/>
      <c r="K5" s="235"/>
      <c r="L5" s="227"/>
      <c r="M5" s="231"/>
      <c r="N5" s="227"/>
      <c r="O5" s="228"/>
      <c r="P5" s="217" t="s">
        <v>65</v>
      </c>
      <c r="Q5" s="218"/>
      <c r="R5" s="219" t="s">
        <v>66</v>
      </c>
      <c r="S5" s="220"/>
      <c r="T5" s="221" t="s">
        <v>67</v>
      </c>
      <c r="U5" s="221"/>
      <c r="V5" s="227"/>
      <c r="W5" s="231"/>
      <c r="X5" s="158"/>
      <c r="Y5" s="75"/>
    </row>
    <row r="6" spans="1:25" s="74" customFormat="1" ht="33" customHeight="1" x14ac:dyDescent="0.45">
      <c r="A6" s="70"/>
      <c r="B6" s="71"/>
      <c r="C6" s="71"/>
      <c r="D6" s="72"/>
      <c r="E6" s="72"/>
      <c r="F6" s="160" t="s">
        <v>92</v>
      </c>
      <c r="G6" s="76" t="s">
        <v>69</v>
      </c>
      <c r="H6" s="160" t="s">
        <v>92</v>
      </c>
      <c r="I6" s="76" t="s">
        <v>69</v>
      </c>
      <c r="J6" s="160" t="s">
        <v>92</v>
      </c>
      <c r="K6" s="76" t="s">
        <v>69</v>
      </c>
      <c r="L6" s="160" t="s">
        <v>92</v>
      </c>
      <c r="M6" s="76" t="s">
        <v>69</v>
      </c>
      <c r="N6" s="160" t="s">
        <v>92</v>
      </c>
      <c r="O6" s="76" t="s">
        <v>69</v>
      </c>
      <c r="P6" s="160" t="s">
        <v>92</v>
      </c>
      <c r="Q6" s="76" t="s">
        <v>69</v>
      </c>
      <c r="R6" s="160" t="s">
        <v>92</v>
      </c>
      <c r="S6" s="76" t="s">
        <v>69</v>
      </c>
      <c r="T6" s="160" t="s">
        <v>92</v>
      </c>
      <c r="U6" s="76" t="s">
        <v>69</v>
      </c>
      <c r="V6" s="160" t="s">
        <v>92</v>
      </c>
      <c r="W6" s="76" t="s">
        <v>69</v>
      </c>
      <c r="X6" s="160" t="s">
        <v>92</v>
      </c>
      <c r="Y6" s="77" t="s">
        <v>69</v>
      </c>
    </row>
    <row r="7" spans="1:25" s="69" customFormat="1" ht="20.100000000000001" customHeight="1" thickBot="1" x14ac:dyDescent="0.5">
      <c r="A7" s="78"/>
      <c r="B7" s="79"/>
      <c r="C7" s="79"/>
      <c r="D7" s="80"/>
      <c r="E7" s="80"/>
      <c r="F7" s="81" t="s">
        <v>71</v>
      </c>
      <c r="G7" s="82" t="s">
        <v>71</v>
      </c>
      <c r="H7" s="82" t="s">
        <v>71</v>
      </c>
      <c r="I7" s="81" t="s">
        <v>71</v>
      </c>
      <c r="J7" s="81" t="s">
        <v>72</v>
      </c>
      <c r="K7" s="81" t="s">
        <v>71</v>
      </c>
      <c r="L7" s="81" t="s">
        <v>72</v>
      </c>
      <c r="M7" s="81" t="s">
        <v>71</v>
      </c>
      <c r="N7" s="81" t="s">
        <v>72</v>
      </c>
      <c r="O7" s="81" t="s">
        <v>71</v>
      </c>
      <c r="P7" s="81" t="s">
        <v>72</v>
      </c>
      <c r="Q7" s="81" t="s">
        <v>71</v>
      </c>
      <c r="R7" s="81" t="s">
        <v>72</v>
      </c>
      <c r="S7" s="81" t="s">
        <v>71</v>
      </c>
      <c r="T7" s="81" t="s">
        <v>72</v>
      </c>
      <c r="U7" s="81" t="s">
        <v>71</v>
      </c>
      <c r="V7" s="83" t="s">
        <v>72</v>
      </c>
      <c r="W7" s="81" t="s">
        <v>71</v>
      </c>
      <c r="X7" s="83" t="s">
        <v>72</v>
      </c>
      <c r="Y7" s="84" t="s">
        <v>71</v>
      </c>
    </row>
    <row r="8" spans="1:25" ht="20.100000000000001" customHeight="1" x14ac:dyDescent="0.45">
      <c r="A8" s="85" t="s">
        <v>76</v>
      </c>
      <c r="B8" s="86">
        <v>2014</v>
      </c>
      <c r="C8" s="86">
        <v>4</v>
      </c>
      <c r="D8" s="87">
        <v>41746</v>
      </c>
      <c r="E8" s="87" t="s">
        <v>77</v>
      </c>
      <c r="F8" s="88">
        <v>56.9</v>
      </c>
      <c r="G8" s="88">
        <v>4.04</v>
      </c>
      <c r="H8" s="88">
        <v>9.9</v>
      </c>
      <c r="I8" s="88">
        <v>1.26</v>
      </c>
      <c r="J8" s="88">
        <v>2.1</v>
      </c>
      <c r="K8" s="88">
        <v>0.15</v>
      </c>
      <c r="L8" s="88">
        <v>17.899999999999999</v>
      </c>
      <c r="M8" s="89">
        <v>0.7</v>
      </c>
      <c r="N8" s="89">
        <v>10.6</v>
      </c>
      <c r="O8" s="89">
        <v>0.66</v>
      </c>
      <c r="P8" s="88">
        <v>0.3</v>
      </c>
      <c r="Q8" s="88">
        <v>0.3</v>
      </c>
      <c r="R8" s="88">
        <v>0</v>
      </c>
      <c r="S8" s="88">
        <v>0</v>
      </c>
      <c r="T8" s="88">
        <v>0.1</v>
      </c>
      <c r="U8" s="88">
        <v>0.1</v>
      </c>
      <c r="V8" s="88">
        <v>2.2000000000000002</v>
      </c>
      <c r="W8" s="88">
        <v>0.4</v>
      </c>
      <c r="X8" s="90">
        <f>+F8+H8+J8+L8+N8+P8+R8+T8+V8</f>
        <v>99.999999999999972</v>
      </c>
      <c r="Y8" s="91">
        <f>+G8+I8+K8+M8+O8+Q8+S8+U8+W8</f>
        <v>7.61</v>
      </c>
    </row>
    <row r="9" spans="1:25" ht="20.100000000000001" customHeight="1" x14ac:dyDescent="0.45">
      <c r="A9" s="21" t="s">
        <v>76</v>
      </c>
      <c r="B9" s="92">
        <v>2014</v>
      </c>
      <c r="C9" s="92">
        <v>7</v>
      </c>
      <c r="D9" s="93">
        <v>41842</v>
      </c>
      <c r="E9" s="93" t="s">
        <v>77</v>
      </c>
      <c r="F9" s="94">
        <v>59.6</v>
      </c>
      <c r="G9" s="94">
        <v>4.17</v>
      </c>
      <c r="H9" s="94">
        <v>8.6999999999999993</v>
      </c>
      <c r="I9" s="94">
        <v>0.99</v>
      </c>
      <c r="J9" s="94">
        <v>2</v>
      </c>
      <c r="K9" s="94">
        <v>0.15</v>
      </c>
      <c r="L9" s="94">
        <v>22.5</v>
      </c>
      <c r="M9" s="94">
        <v>0.77</v>
      </c>
      <c r="N9" s="94">
        <v>0.1</v>
      </c>
      <c r="O9" s="94">
        <v>0</v>
      </c>
      <c r="P9" s="94">
        <v>0.2</v>
      </c>
      <c r="Q9" s="94">
        <v>0.2</v>
      </c>
      <c r="R9" s="94">
        <v>0</v>
      </c>
      <c r="S9" s="94">
        <v>0</v>
      </c>
      <c r="T9" s="94">
        <v>6</v>
      </c>
      <c r="U9" s="94">
        <v>6</v>
      </c>
      <c r="V9" s="94">
        <v>0.9</v>
      </c>
      <c r="W9" s="94">
        <v>0.16</v>
      </c>
      <c r="X9" s="22">
        <f t="shared" ref="X9:Y23" si="0">+F9+H9+J9+L9+N9+P9+R9+T9+V9</f>
        <v>100</v>
      </c>
      <c r="Y9" s="95">
        <f t="shared" si="0"/>
        <v>12.440000000000001</v>
      </c>
    </row>
    <row r="10" spans="1:25" ht="20.100000000000001" customHeight="1" x14ac:dyDescent="0.45">
      <c r="A10" s="21" t="s">
        <v>76</v>
      </c>
      <c r="B10" s="92">
        <v>2014</v>
      </c>
      <c r="C10" s="92">
        <v>10</v>
      </c>
      <c r="D10" s="93">
        <v>41922</v>
      </c>
      <c r="E10" s="93" t="s">
        <v>77</v>
      </c>
      <c r="F10" s="94">
        <v>53</v>
      </c>
      <c r="G10" s="94">
        <v>5.3</v>
      </c>
      <c r="H10" s="94">
        <v>16.399999999999999</v>
      </c>
      <c r="I10" s="94">
        <v>4.21</v>
      </c>
      <c r="J10" s="94">
        <v>7.6</v>
      </c>
      <c r="K10" s="94">
        <v>0.61</v>
      </c>
      <c r="L10" s="94">
        <v>20.3</v>
      </c>
      <c r="M10" s="94">
        <v>0.91</v>
      </c>
      <c r="N10" s="94">
        <v>1.5</v>
      </c>
      <c r="O10" s="94">
        <v>0.1</v>
      </c>
      <c r="P10" s="94">
        <v>0.1</v>
      </c>
      <c r="Q10" s="94">
        <v>0.1</v>
      </c>
      <c r="R10" s="94">
        <v>0.5</v>
      </c>
      <c r="S10" s="94">
        <v>0.5</v>
      </c>
      <c r="T10" s="94">
        <v>0.2</v>
      </c>
      <c r="U10" s="94">
        <v>0.2</v>
      </c>
      <c r="V10" s="94">
        <v>0.4</v>
      </c>
      <c r="W10" s="94">
        <v>0.14000000000000001</v>
      </c>
      <c r="X10" s="22">
        <f t="shared" si="0"/>
        <v>100</v>
      </c>
      <c r="Y10" s="95">
        <f t="shared" si="0"/>
        <v>12.069999999999999</v>
      </c>
    </row>
    <row r="11" spans="1:25" ht="20.100000000000001" customHeight="1" x14ac:dyDescent="0.45">
      <c r="A11" s="21" t="s">
        <v>76</v>
      </c>
      <c r="B11" s="92">
        <v>2014</v>
      </c>
      <c r="C11" s="92">
        <v>12</v>
      </c>
      <c r="D11" s="93">
        <v>41981</v>
      </c>
      <c r="E11" s="93" t="s">
        <v>77</v>
      </c>
      <c r="F11" s="94">
        <v>53.5</v>
      </c>
      <c r="G11" s="94">
        <v>6.53</v>
      </c>
      <c r="H11" s="94">
        <v>7.4</v>
      </c>
      <c r="I11" s="94">
        <v>2.82</v>
      </c>
      <c r="J11" s="94">
        <v>2.1</v>
      </c>
      <c r="K11" s="94">
        <v>0.19</v>
      </c>
      <c r="L11" s="94">
        <v>33.700000000000003</v>
      </c>
      <c r="M11" s="94">
        <v>2.12</v>
      </c>
      <c r="N11" s="94">
        <v>0</v>
      </c>
      <c r="O11" s="94">
        <v>0</v>
      </c>
      <c r="P11" s="94">
        <v>1.5</v>
      </c>
      <c r="Q11" s="94">
        <v>1.5</v>
      </c>
      <c r="R11" s="94">
        <v>0</v>
      </c>
      <c r="S11" s="94">
        <v>0</v>
      </c>
      <c r="T11" s="94">
        <v>0</v>
      </c>
      <c r="U11" s="94">
        <v>0</v>
      </c>
      <c r="V11" s="94">
        <v>1.8</v>
      </c>
      <c r="W11" s="94">
        <v>0.91</v>
      </c>
      <c r="X11" s="22">
        <f t="shared" si="0"/>
        <v>100</v>
      </c>
      <c r="Y11" s="95">
        <f t="shared" si="0"/>
        <v>14.07</v>
      </c>
    </row>
    <row r="12" spans="1:25" ht="20.100000000000001" customHeight="1" x14ac:dyDescent="0.45">
      <c r="A12" s="21" t="s">
        <v>80</v>
      </c>
      <c r="B12" s="92">
        <v>2015</v>
      </c>
      <c r="C12" s="92">
        <v>4</v>
      </c>
      <c r="D12" s="93">
        <v>42104</v>
      </c>
      <c r="E12" s="93" t="s">
        <v>77</v>
      </c>
      <c r="F12" s="94">
        <v>44.12</v>
      </c>
      <c r="G12" s="94">
        <v>5.82</v>
      </c>
      <c r="H12" s="94">
        <v>18.600000000000001</v>
      </c>
      <c r="I12" s="94">
        <v>3.72</v>
      </c>
      <c r="J12" s="94">
        <v>1.79</v>
      </c>
      <c r="K12" s="94">
        <v>0.3</v>
      </c>
      <c r="L12" s="94">
        <v>25.68</v>
      </c>
      <c r="M12" s="94">
        <v>1.58</v>
      </c>
      <c r="N12" s="94">
        <v>2.64</v>
      </c>
      <c r="O12" s="94">
        <v>0.6</v>
      </c>
      <c r="P12" s="94">
        <v>1.23</v>
      </c>
      <c r="Q12" s="94">
        <v>1.23</v>
      </c>
      <c r="R12" s="94">
        <v>2.67</v>
      </c>
      <c r="S12" s="94">
        <v>2.67</v>
      </c>
      <c r="T12" s="94">
        <v>1.1599999999999999</v>
      </c>
      <c r="U12" s="94">
        <v>1.1599999999999999</v>
      </c>
      <c r="V12" s="94">
        <v>2.11</v>
      </c>
      <c r="W12" s="94">
        <v>0.81</v>
      </c>
      <c r="X12" s="22">
        <f t="shared" si="0"/>
        <v>100</v>
      </c>
      <c r="Y12" s="95">
        <f t="shared" si="0"/>
        <v>17.89</v>
      </c>
    </row>
    <row r="13" spans="1:25" ht="20.100000000000001" customHeight="1" x14ac:dyDescent="0.45">
      <c r="A13" s="21" t="s">
        <v>80</v>
      </c>
      <c r="B13" s="92">
        <v>2015</v>
      </c>
      <c r="C13" s="92">
        <v>7</v>
      </c>
      <c r="D13" s="93">
        <v>42195</v>
      </c>
      <c r="E13" s="93" t="s">
        <v>77</v>
      </c>
      <c r="F13" s="94">
        <v>44.58</v>
      </c>
      <c r="G13" s="94">
        <v>4.96</v>
      </c>
      <c r="H13" s="94">
        <v>9.92</v>
      </c>
      <c r="I13" s="94">
        <v>1.94</v>
      </c>
      <c r="J13" s="94">
        <v>8.26</v>
      </c>
      <c r="K13" s="94">
        <v>0.88</v>
      </c>
      <c r="L13" s="94">
        <v>29.15</v>
      </c>
      <c r="M13" s="94">
        <v>1.01</v>
      </c>
      <c r="N13" s="94">
        <v>0.28999999999999998</v>
      </c>
      <c r="O13" s="94">
        <v>0.02</v>
      </c>
      <c r="P13" s="94">
        <v>2.37</v>
      </c>
      <c r="Q13" s="94">
        <v>2.37</v>
      </c>
      <c r="R13" s="94">
        <v>3.03</v>
      </c>
      <c r="S13" s="94">
        <v>3.03</v>
      </c>
      <c r="T13" s="94">
        <v>0.71</v>
      </c>
      <c r="U13" s="94">
        <v>0.71</v>
      </c>
      <c r="V13" s="94">
        <v>1.69</v>
      </c>
      <c r="W13" s="94">
        <v>0.59</v>
      </c>
      <c r="X13" s="22">
        <f t="shared" si="0"/>
        <v>100</v>
      </c>
      <c r="Y13" s="95">
        <f t="shared" si="0"/>
        <v>15.509999999999998</v>
      </c>
    </row>
    <row r="14" spans="1:25" ht="20.100000000000001" customHeight="1" x14ac:dyDescent="0.45">
      <c r="A14" s="21" t="s">
        <v>80</v>
      </c>
      <c r="B14" s="92">
        <v>2015</v>
      </c>
      <c r="C14" s="92">
        <v>10</v>
      </c>
      <c r="D14" s="93">
        <v>42286</v>
      </c>
      <c r="E14" s="93" t="s">
        <v>77</v>
      </c>
      <c r="F14" s="94">
        <v>52.29</v>
      </c>
      <c r="G14" s="94">
        <v>6.89</v>
      </c>
      <c r="H14" s="94">
        <v>3.3</v>
      </c>
      <c r="I14" s="94">
        <v>0.61</v>
      </c>
      <c r="J14" s="94">
        <v>14.97</v>
      </c>
      <c r="K14" s="94">
        <v>0.93</v>
      </c>
      <c r="L14" s="94">
        <v>24.09</v>
      </c>
      <c r="M14" s="94">
        <v>1.03</v>
      </c>
      <c r="N14" s="94">
        <v>0.91</v>
      </c>
      <c r="O14" s="94">
        <v>0.1</v>
      </c>
      <c r="P14" s="94">
        <v>0.5</v>
      </c>
      <c r="Q14" s="94">
        <v>0.5</v>
      </c>
      <c r="R14" s="94">
        <v>2.76</v>
      </c>
      <c r="S14" s="94">
        <v>2.76</v>
      </c>
      <c r="T14" s="94">
        <v>0</v>
      </c>
      <c r="U14" s="94">
        <v>0</v>
      </c>
      <c r="V14" s="94">
        <v>1.18</v>
      </c>
      <c r="W14" s="94">
        <v>0.32</v>
      </c>
      <c r="X14" s="22">
        <f t="shared" si="0"/>
        <v>100.00000000000001</v>
      </c>
      <c r="Y14" s="95">
        <f t="shared" si="0"/>
        <v>13.139999999999999</v>
      </c>
    </row>
    <row r="15" spans="1:25" ht="20.100000000000001" customHeight="1" x14ac:dyDescent="0.45">
      <c r="A15" s="21" t="s">
        <v>80</v>
      </c>
      <c r="B15" s="92">
        <v>2015</v>
      </c>
      <c r="C15" s="92">
        <v>1</v>
      </c>
      <c r="D15" s="93">
        <v>42381</v>
      </c>
      <c r="E15" s="93" t="s">
        <v>77</v>
      </c>
      <c r="F15" s="94">
        <v>40.869999999999997</v>
      </c>
      <c r="G15" s="94">
        <v>4.43</v>
      </c>
      <c r="H15" s="94">
        <v>14.37</v>
      </c>
      <c r="I15" s="94">
        <v>4.09</v>
      </c>
      <c r="J15" s="94">
        <v>8.1</v>
      </c>
      <c r="K15" s="94">
        <v>0.61</v>
      </c>
      <c r="L15" s="94">
        <v>29.63</v>
      </c>
      <c r="M15" s="94">
        <v>0.91</v>
      </c>
      <c r="N15" s="94">
        <v>7.0000000000000007E-2</v>
      </c>
      <c r="O15" s="94">
        <v>0</v>
      </c>
      <c r="P15" s="94">
        <v>3.83</v>
      </c>
      <c r="Q15" s="94">
        <v>3.83</v>
      </c>
      <c r="R15" s="94">
        <v>0.52</v>
      </c>
      <c r="S15" s="94">
        <v>0.52</v>
      </c>
      <c r="T15" s="94">
        <v>0</v>
      </c>
      <c r="U15" s="94">
        <v>0</v>
      </c>
      <c r="V15" s="94">
        <v>2.61</v>
      </c>
      <c r="W15" s="94">
        <v>0.06</v>
      </c>
      <c r="X15" s="22">
        <f t="shared" si="0"/>
        <v>99.999999999999986</v>
      </c>
      <c r="Y15" s="95">
        <f t="shared" si="0"/>
        <v>14.45</v>
      </c>
    </row>
    <row r="16" spans="1:25" ht="20.100000000000001" customHeight="1" x14ac:dyDescent="0.45">
      <c r="A16" s="21" t="s">
        <v>81</v>
      </c>
      <c r="B16" s="92">
        <v>2016</v>
      </c>
      <c r="C16" s="92">
        <v>4</v>
      </c>
      <c r="D16" s="93">
        <v>42478</v>
      </c>
      <c r="E16" s="93" t="s">
        <v>77</v>
      </c>
      <c r="F16" s="94">
        <v>45.22</v>
      </c>
      <c r="G16" s="94">
        <v>4.6399999999999997</v>
      </c>
      <c r="H16" s="94">
        <v>11.98</v>
      </c>
      <c r="I16" s="94">
        <v>3.79</v>
      </c>
      <c r="J16" s="94">
        <v>5.91</v>
      </c>
      <c r="K16" s="94">
        <v>0.42</v>
      </c>
      <c r="L16" s="94">
        <v>26.37</v>
      </c>
      <c r="M16" s="94">
        <v>1.7</v>
      </c>
      <c r="N16" s="94">
        <v>0.49</v>
      </c>
      <c r="O16" s="94">
        <v>0.05</v>
      </c>
      <c r="P16" s="94">
        <v>1.72</v>
      </c>
      <c r="Q16" s="94">
        <v>1.72</v>
      </c>
      <c r="R16" s="94">
        <v>0.45</v>
      </c>
      <c r="S16" s="94">
        <v>0.45</v>
      </c>
      <c r="T16" s="94">
        <v>2.4300000000000002</v>
      </c>
      <c r="U16" s="94">
        <v>2.4300000000000002</v>
      </c>
      <c r="V16" s="94">
        <v>5.43</v>
      </c>
      <c r="W16" s="94">
        <v>2.78</v>
      </c>
      <c r="X16" s="22">
        <f t="shared" si="0"/>
        <v>100</v>
      </c>
      <c r="Y16" s="95">
        <f t="shared" si="0"/>
        <v>17.98</v>
      </c>
    </row>
    <row r="17" spans="1:25" ht="20.100000000000001" customHeight="1" x14ac:dyDescent="0.45">
      <c r="A17" s="21" t="s">
        <v>81</v>
      </c>
      <c r="B17" s="92">
        <v>2016</v>
      </c>
      <c r="C17" s="92">
        <v>7</v>
      </c>
      <c r="D17" s="93">
        <v>42558</v>
      </c>
      <c r="E17" s="93" t="s">
        <v>77</v>
      </c>
      <c r="F17" s="94">
        <v>32.69</v>
      </c>
      <c r="G17" s="94">
        <v>3.34</v>
      </c>
      <c r="H17" s="94">
        <v>8.7899999999999991</v>
      </c>
      <c r="I17" s="94">
        <v>2.5499999999999998</v>
      </c>
      <c r="J17" s="94">
        <v>7.55</v>
      </c>
      <c r="K17" s="94">
        <v>0.52</v>
      </c>
      <c r="L17" s="94">
        <v>39.799999999999997</v>
      </c>
      <c r="M17" s="94">
        <v>1.77</v>
      </c>
      <c r="N17" s="94">
        <v>0</v>
      </c>
      <c r="O17" s="94">
        <v>0</v>
      </c>
      <c r="P17" s="94">
        <v>1</v>
      </c>
      <c r="Q17" s="94">
        <v>1</v>
      </c>
      <c r="R17" s="94">
        <v>0.31</v>
      </c>
      <c r="S17" s="94">
        <v>0.31</v>
      </c>
      <c r="T17" s="94">
        <v>8.86</v>
      </c>
      <c r="U17" s="94">
        <v>8.86</v>
      </c>
      <c r="V17" s="94">
        <v>1</v>
      </c>
      <c r="W17" s="94">
        <v>0.37</v>
      </c>
      <c r="X17" s="22">
        <f t="shared" si="0"/>
        <v>99.999999999999986</v>
      </c>
      <c r="Y17" s="95">
        <f t="shared" si="0"/>
        <v>18.720000000000002</v>
      </c>
    </row>
    <row r="18" spans="1:25" ht="20.100000000000001" customHeight="1" x14ac:dyDescent="0.45">
      <c r="A18" s="21" t="s">
        <v>81</v>
      </c>
      <c r="B18" s="92">
        <v>2016</v>
      </c>
      <c r="C18" s="92">
        <v>10</v>
      </c>
      <c r="D18" s="93">
        <v>42656</v>
      </c>
      <c r="E18" s="93" t="s">
        <v>77</v>
      </c>
      <c r="F18" s="94">
        <v>44.32</v>
      </c>
      <c r="G18" s="94">
        <v>4.8099999999999996</v>
      </c>
      <c r="H18" s="94">
        <v>6.12</v>
      </c>
      <c r="I18" s="94">
        <v>1.73</v>
      </c>
      <c r="J18" s="94">
        <v>12.02</v>
      </c>
      <c r="K18" s="94">
        <v>0.76</v>
      </c>
      <c r="L18" s="94">
        <v>30.36</v>
      </c>
      <c r="M18" s="94">
        <v>2.19</v>
      </c>
      <c r="N18" s="94">
        <v>0.14000000000000001</v>
      </c>
      <c r="O18" s="94">
        <v>0.01</v>
      </c>
      <c r="P18" s="94">
        <v>0.42</v>
      </c>
      <c r="Q18" s="94">
        <v>0.42</v>
      </c>
      <c r="R18" s="94">
        <v>1.75</v>
      </c>
      <c r="S18" s="94">
        <v>1.75</v>
      </c>
      <c r="T18" s="94">
        <v>0.19</v>
      </c>
      <c r="U18" s="94">
        <v>0.19</v>
      </c>
      <c r="V18" s="94">
        <v>4.68</v>
      </c>
      <c r="W18" s="94">
        <v>2.75</v>
      </c>
      <c r="X18" s="22">
        <f t="shared" si="0"/>
        <v>100</v>
      </c>
      <c r="Y18" s="95">
        <f t="shared" si="0"/>
        <v>14.609999999999998</v>
      </c>
    </row>
    <row r="19" spans="1:25" ht="20.100000000000001" customHeight="1" x14ac:dyDescent="0.45">
      <c r="A19" s="21" t="s">
        <v>81</v>
      </c>
      <c r="B19" s="92">
        <v>2016</v>
      </c>
      <c r="C19" s="92">
        <v>1</v>
      </c>
      <c r="D19" s="93">
        <v>42745</v>
      </c>
      <c r="E19" s="93" t="s">
        <v>77</v>
      </c>
      <c r="F19" s="94">
        <v>45.77</v>
      </c>
      <c r="G19" s="94">
        <v>4.3600000000000003</v>
      </c>
      <c r="H19" s="94">
        <v>14.36</v>
      </c>
      <c r="I19" s="94">
        <v>5.79</v>
      </c>
      <c r="J19" s="94">
        <v>1.51</v>
      </c>
      <c r="K19" s="94">
        <v>0.02</v>
      </c>
      <c r="L19" s="94">
        <v>32.799999999999997</v>
      </c>
      <c r="M19" s="94">
        <v>1.74</v>
      </c>
      <c r="N19" s="94">
        <v>1.26</v>
      </c>
      <c r="O19" s="94">
        <v>0.25</v>
      </c>
      <c r="P19" s="94">
        <v>1.64</v>
      </c>
      <c r="Q19" s="94">
        <v>1.64</v>
      </c>
      <c r="R19" s="94">
        <v>0.14000000000000001</v>
      </c>
      <c r="S19" s="94">
        <v>0.14000000000000001</v>
      </c>
      <c r="T19" s="94">
        <v>0.16</v>
      </c>
      <c r="U19" s="94">
        <v>0.16</v>
      </c>
      <c r="V19" s="94">
        <v>2.36</v>
      </c>
      <c r="W19" s="94">
        <v>0.93</v>
      </c>
      <c r="X19" s="22">
        <f t="shared" si="0"/>
        <v>100</v>
      </c>
      <c r="Y19" s="95">
        <f t="shared" si="0"/>
        <v>15.030000000000001</v>
      </c>
    </row>
    <row r="20" spans="1:25" ht="20.100000000000001" customHeight="1" x14ac:dyDescent="0.45">
      <c r="A20" s="21" t="s">
        <v>82</v>
      </c>
      <c r="B20" s="92">
        <v>2017</v>
      </c>
      <c r="C20" s="92">
        <v>4</v>
      </c>
      <c r="D20" s="93">
        <v>42835</v>
      </c>
      <c r="E20" s="93" t="s">
        <v>77</v>
      </c>
      <c r="F20" s="94">
        <v>38.78</v>
      </c>
      <c r="G20" s="94">
        <v>3.95</v>
      </c>
      <c r="H20" s="94">
        <v>14.51</v>
      </c>
      <c r="I20" s="94">
        <v>2.97</v>
      </c>
      <c r="J20" s="94">
        <v>9.06</v>
      </c>
      <c r="K20" s="94">
        <v>0.31</v>
      </c>
      <c r="L20" s="94">
        <v>30.14</v>
      </c>
      <c r="M20" s="94">
        <v>1.55</v>
      </c>
      <c r="N20" s="94">
        <v>0.54</v>
      </c>
      <c r="O20" s="94">
        <v>0.04</v>
      </c>
      <c r="P20" s="94">
        <v>1.52</v>
      </c>
      <c r="Q20" s="94">
        <v>1.52</v>
      </c>
      <c r="R20" s="94">
        <v>0</v>
      </c>
      <c r="S20" s="94">
        <v>0</v>
      </c>
      <c r="T20" s="94">
        <v>2.2599999999999998</v>
      </c>
      <c r="U20" s="94">
        <v>2.2599999999999998</v>
      </c>
      <c r="V20" s="94">
        <v>3.19</v>
      </c>
      <c r="W20" s="94">
        <v>1.62</v>
      </c>
      <c r="X20" s="22">
        <f t="shared" si="0"/>
        <v>100.00000000000001</v>
      </c>
      <c r="Y20" s="95">
        <f t="shared" si="0"/>
        <v>14.219999999999999</v>
      </c>
    </row>
    <row r="21" spans="1:25" ht="20.100000000000001" customHeight="1" x14ac:dyDescent="0.45">
      <c r="A21" s="21" t="s">
        <v>82</v>
      </c>
      <c r="B21" s="92">
        <v>2017</v>
      </c>
      <c r="C21" s="92">
        <v>7</v>
      </c>
      <c r="D21" s="93">
        <v>42922</v>
      </c>
      <c r="E21" s="93" t="s">
        <v>77</v>
      </c>
      <c r="F21" s="94">
        <v>41.44</v>
      </c>
      <c r="G21" s="94">
        <v>4.37</v>
      </c>
      <c r="H21" s="94">
        <v>11.74</v>
      </c>
      <c r="I21" s="94">
        <v>3.44</v>
      </c>
      <c r="J21" s="94">
        <v>15.03</v>
      </c>
      <c r="K21" s="94">
        <v>1.7</v>
      </c>
      <c r="L21" s="94">
        <v>28.17</v>
      </c>
      <c r="M21" s="94">
        <v>1.22</v>
      </c>
      <c r="N21" s="94">
        <v>0.16</v>
      </c>
      <c r="O21" s="94">
        <v>0.01</v>
      </c>
      <c r="P21" s="94">
        <v>1.1100000000000001</v>
      </c>
      <c r="Q21" s="94">
        <v>1.1100000000000001</v>
      </c>
      <c r="R21" s="94">
        <v>0</v>
      </c>
      <c r="S21" s="94">
        <v>0</v>
      </c>
      <c r="T21" s="94">
        <v>7.0000000000000007E-2</v>
      </c>
      <c r="U21" s="94">
        <v>7.0000000000000007E-2</v>
      </c>
      <c r="V21" s="94">
        <v>2.2799999999999998</v>
      </c>
      <c r="W21" s="94">
        <v>1.06</v>
      </c>
      <c r="X21" s="22">
        <f t="shared" si="0"/>
        <v>99.999999999999986</v>
      </c>
      <c r="Y21" s="95">
        <f t="shared" si="0"/>
        <v>12.98</v>
      </c>
    </row>
    <row r="22" spans="1:25" ht="20.100000000000001" customHeight="1" x14ac:dyDescent="0.45">
      <c r="A22" s="21" t="s">
        <v>82</v>
      </c>
      <c r="B22" s="92">
        <v>2017</v>
      </c>
      <c r="C22" s="92">
        <v>10</v>
      </c>
      <c r="D22" s="93">
        <v>43010</v>
      </c>
      <c r="E22" s="93" t="s">
        <v>77</v>
      </c>
      <c r="F22" s="94">
        <v>42.04</v>
      </c>
      <c r="G22" s="94">
        <v>4.3600000000000003</v>
      </c>
      <c r="H22" s="94">
        <v>18.45</v>
      </c>
      <c r="I22" s="94">
        <v>3.42</v>
      </c>
      <c r="J22" s="94">
        <v>9.01</v>
      </c>
      <c r="K22" s="94">
        <v>0.67</v>
      </c>
      <c r="L22" s="94">
        <v>24.43</v>
      </c>
      <c r="M22" s="94">
        <v>1.26</v>
      </c>
      <c r="N22" s="94">
        <v>0.02</v>
      </c>
      <c r="O22" s="94">
        <v>0</v>
      </c>
      <c r="P22" s="94">
        <v>1.52</v>
      </c>
      <c r="Q22" s="94">
        <v>1.52</v>
      </c>
      <c r="R22" s="94">
        <v>0</v>
      </c>
      <c r="S22" s="94">
        <v>0</v>
      </c>
      <c r="T22" s="94">
        <v>0.19</v>
      </c>
      <c r="U22" s="94">
        <v>0.19</v>
      </c>
      <c r="V22" s="94">
        <v>4.34</v>
      </c>
      <c r="W22" s="94">
        <v>0.99</v>
      </c>
      <c r="X22" s="22">
        <f t="shared" si="0"/>
        <v>100</v>
      </c>
      <c r="Y22" s="95">
        <f t="shared" si="0"/>
        <v>12.41</v>
      </c>
    </row>
    <row r="23" spans="1:25" ht="20.100000000000001" customHeight="1" x14ac:dyDescent="0.45">
      <c r="A23" s="21" t="s">
        <v>82</v>
      </c>
      <c r="B23" s="92">
        <v>2017</v>
      </c>
      <c r="C23" s="92">
        <v>1</v>
      </c>
      <c r="D23" s="93">
        <v>43111</v>
      </c>
      <c r="E23" s="93" t="s">
        <v>77</v>
      </c>
      <c r="F23" s="94">
        <v>33.94</v>
      </c>
      <c r="G23" s="94">
        <v>3.54</v>
      </c>
      <c r="H23" s="94">
        <v>5.74</v>
      </c>
      <c r="I23" s="94">
        <v>1.67</v>
      </c>
      <c r="J23" s="94">
        <v>42.66</v>
      </c>
      <c r="K23" s="94">
        <v>1.5</v>
      </c>
      <c r="L23" s="94">
        <v>13.94</v>
      </c>
      <c r="M23" s="94">
        <v>0.55000000000000004</v>
      </c>
      <c r="N23" s="94">
        <v>0</v>
      </c>
      <c r="O23" s="94">
        <v>0</v>
      </c>
      <c r="P23" s="94">
        <v>0.08</v>
      </c>
      <c r="Q23" s="94">
        <v>0.08</v>
      </c>
      <c r="R23" s="94">
        <v>0.16</v>
      </c>
      <c r="S23" s="94">
        <v>0.16</v>
      </c>
      <c r="T23" s="94">
        <v>0.53</v>
      </c>
      <c r="U23" s="94">
        <v>0.53</v>
      </c>
      <c r="V23" s="94">
        <v>2.95</v>
      </c>
      <c r="W23" s="94">
        <v>0.6</v>
      </c>
      <c r="X23" s="22">
        <f t="shared" si="0"/>
        <v>100</v>
      </c>
      <c r="Y23" s="95">
        <f t="shared" si="0"/>
        <v>8.629999999999999</v>
      </c>
    </row>
    <row r="24" spans="1:25" ht="20.100000000000001" customHeight="1" x14ac:dyDescent="0.45">
      <c r="A24" s="21" t="s">
        <v>83</v>
      </c>
      <c r="B24" s="92">
        <v>2018</v>
      </c>
      <c r="C24" s="92">
        <v>4</v>
      </c>
      <c r="D24" s="93">
        <v>43196</v>
      </c>
      <c r="E24" s="93" t="s">
        <v>77</v>
      </c>
      <c r="F24" s="94">
        <v>68.88</v>
      </c>
      <c r="G24" s="94">
        <v>5.91</v>
      </c>
      <c r="H24" s="94">
        <v>9.06</v>
      </c>
      <c r="I24" s="94">
        <v>0.54</v>
      </c>
      <c r="J24" s="94">
        <v>2.84</v>
      </c>
      <c r="K24" s="96">
        <v>0.17</v>
      </c>
      <c r="L24" s="96">
        <v>16.170000000000002</v>
      </c>
      <c r="M24" s="97">
        <v>0.42</v>
      </c>
      <c r="N24" s="14" t="s">
        <v>84</v>
      </c>
      <c r="O24" s="15" t="s">
        <v>84</v>
      </c>
      <c r="P24" s="94">
        <v>0.89</v>
      </c>
      <c r="Q24" s="94">
        <v>0.89</v>
      </c>
      <c r="R24" s="98" t="s">
        <v>85</v>
      </c>
      <c r="S24" s="98" t="s">
        <v>85</v>
      </c>
      <c r="T24" s="98" t="s">
        <v>85</v>
      </c>
      <c r="U24" s="98" t="s">
        <v>85</v>
      </c>
      <c r="V24" s="94">
        <v>2.16</v>
      </c>
      <c r="W24" s="94">
        <v>1.01</v>
      </c>
      <c r="X24" s="22">
        <f>+F24+H24+J24+L24+P24+V24</f>
        <v>100</v>
      </c>
      <c r="Y24" s="95">
        <f>+G24+I24+K24+M24+Q24+W24</f>
        <v>8.94</v>
      </c>
    </row>
    <row r="25" spans="1:25" ht="20.100000000000001" customHeight="1" x14ac:dyDescent="0.45">
      <c r="A25" s="21" t="s">
        <v>83</v>
      </c>
      <c r="B25" s="92">
        <v>2018</v>
      </c>
      <c r="C25" s="92">
        <v>7</v>
      </c>
      <c r="D25" s="93">
        <v>43283</v>
      </c>
      <c r="E25" s="93" t="s">
        <v>77</v>
      </c>
      <c r="F25" s="94">
        <v>46.29</v>
      </c>
      <c r="G25" s="94">
        <v>5.16</v>
      </c>
      <c r="H25" s="94">
        <v>13.43</v>
      </c>
      <c r="I25" s="94">
        <v>1.49</v>
      </c>
      <c r="J25" s="94">
        <v>1.85</v>
      </c>
      <c r="K25" s="96">
        <v>0.04</v>
      </c>
      <c r="L25" s="96">
        <v>34.409999999999997</v>
      </c>
      <c r="M25" s="97">
        <v>1.19</v>
      </c>
      <c r="N25" s="14" t="s">
        <v>84</v>
      </c>
      <c r="O25" s="15" t="s">
        <v>84</v>
      </c>
      <c r="P25" s="94">
        <v>3.24</v>
      </c>
      <c r="Q25" s="94">
        <v>3.24</v>
      </c>
      <c r="R25" s="98" t="s">
        <v>85</v>
      </c>
      <c r="S25" s="98" t="s">
        <v>85</v>
      </c>
      <c r="T25" s="98" t="s">
        <v>85</v>
      </c>
      <c r="U25" s="98" t="s">
        <v>85</v>
      </c>
      <c r="V25" s="94">
        <v>0.78</v>
      </c>
      <c r="W25" s="94">
        <v>0.44</v>
      </c>
      <c r="X25" s="22">
        <f t="shared" ref="X25:Y51" si="1">+F25+H25+J25+L25+P25+V25</f>
        <v>99.999999999999986</v>
      </c>
      <c r="Y25" s="95">
        <f t="shared" si="1"/>
        <v>11.56</v>
      </c>
    </row>
    <row r="26" spans="1:25" ht="20.100000000000001" customHeight="1" x14ac:dyDescent="0.45">
      <c r="A26" s="21" t="s">
        <v>83</v>
      </c>
      <c r="B26" s="92">
        <v>2018</v>
      </c>
      <c r="C26" s="92">
        <v>10</v>
      </c>
      <c r="D26" s="93">
        <v>43374</v>
      </c>
      <c r="E26" s="93" t="s">
        <v>77</v>
      </c>
      <c r="F26" s="94">
        <v>41.43</v>
      </c>
      <c r="G26" s="94">
        <v>3.04</v>
      </c>
      <c r="H26" s="94">
        <v>12.99</v>
      </c>
      <c r="I26" s="94">
        <v>0.78</v>
      </c>
      <c r="J26" s="94">
        <v>3.09</v>
      </c>
      <c r="K26" s="96">
        <v>0.2</v>
      </c>
      <c r="L26" s="96">
        <v>32.729999999999997</v>
      </c>
      <c r="M26" s="97">
        <v>1.48</v>
      </c>
      <c r="N26" s="14" t="s">
        <v>84</v>
      </c>
      <c r="O26" s="15" t="s">
        <v>84</v>
      </c>
      <c r="P26" s="94">
        <v>9.1199999999999992</v>
      </c>
      <c r="Q26" s="94">
        <v>9.1199999999999992</v>
      </c>
      <c r="R26" s="98" t="s">
        <v>85</v>
      </c>
      <c r="S26" s="98" t="s">
        <v>85</v>
      </c>
      <c r="T26" s="98" t="s">
        <v>85</v>
      </c>
      <c r="U26" s="98" t="s">
        <v>85</v>
      </c>
      <c r="V26" s="94">
        <v>0.64</v>
      </c>
      <c r="W26" s="94">
        <v>0.24</v>
      </c>
      <c r="X26" s="22">
        <f t="shared" si="1"/>
        <v>100.00000000000001</v>
      </c>
      <c r="Y26" s="95">
        <f t="shared" si="1"/>
        <v>14.86</v>
      </c>
    </row>
    <row r="27" spans="1:25" ht="20.100000000000001" customHeight="1" x14ac:dyDescent="0.45">
      <c r="A27" s="21" t="s">
        <v>83</v>
      </c>
      <c r="B27" s="92">
        <v>2018</v>
      </c>
      <c r="C27" s="92">
        <v>1</v>
      </c>
      <c r="D27" s="93">
        <v>43486</v>
      </c>
      <c r="E27" s="93" t="s">
        <v>77</v>
      </c>
      <c r="F27" s="94">
        <v>44.05</v>
      </c>
      <c r="G27" s="94">
        <v>4.21</v>
      </c>
      <c r="H27" s="94">
        <v>15.4</v>
      </c>
      <c r="I27" s="94">
        <v>1.66</v>
      </c>
      <c r="J27" s="94">
        <v>1.23</v>
      </c>
      <c r="K27" s="96">
        <v>0.1</v>
      </c>
      <c r="L27" s="96">
        <v>33.97</v>
      </c>
      <c r="M27" s="97">
        <v>2.4700000000000002</v>
      </c>
      <c r="N27" s="14" t="s">
        <v>84</v>
      </c>
      <c r="O27" s="15" t="s">
        <v>84</v>
      </c>
      <c r="P27" s="94">
        <v>7.0000000000000007E-2</v>
      </c>
      <c r="Q27" s="94">
        <v>7.0000000000000007E-2</v>
      </c>
      <c r="R27" s="98" t="s">
        <v>85</v>
      </c>
      <c r="S27" s="98" t="s">
        <v>85</v>
      </c>
      <c r="T27" s="98" t="s">
        <v>85</v>
      </c>
      <c r="U27" s="98" t="s">
        <v>85</v>
      </c>
      <c r="V27" s="94">
        <v>5.28</v>
      </c>
      <c r="W27" s="94">
        <v>4.3099999999999996</v>
      </c>
      <c r="X27" s="22">
        <f t="shared" si="1"/>
        <v>99.999999999999986</v>
      </c>
      <c r="Y27" s="95">
        <f t="shared" si="1"/>
        <v>12.82</v>
      </c>
    </row>
    <row r="28" spans="1:25" ht="20.100000000000001" customHeight="1" x14ac:dyDescent="0.45">
      <c r="A28" s="21" t="s">
        <v>87</v>
      </c>
      <c r="B28" s="92">
        <v>2019</v>
      </c>
      <c r="C28" s="92">
        <v>4</v>
      </c>
      <c r="D28" s="93">
        <v>43560</v>
      </c>
      <c r="E28" s="93" t="s">
        <v>77</v>
      </c>
      <c r="F28" s="94">
        <v>35.08</v>
      </c>
      <c r="G28" s="94">
        <v>3.4</v>
      </c>
      <c r="H28" s="94">
        <v>27.65</v>
      </c>
      <c r="I28" s="94">
        <v>2.75</v>
      </c>
      <c r="J28" s="94">
        <v>4.05</v>
      </c>
      <c r="K28" s="96">
        <v>0.4</v>
      </c>
      <c r="L28" s="96">
        <v>29.24</v>
      </c>
      <c r="M28" s="97">
        <v>1.2</v>
      </c>
      <c r="N28" s="14" t="s">
        <v>84</v>
      </c>
      <c r="O28" s="15" t="s">
        <v>84</v>
      </c>
      <c r="P28" s="94">
        <v>2.65</v>
      </c>
      <c r="Q28" s="94">
        <v>2.65</v>
      </c>
      <c r="R28" s="98" t="s">
        <v>85</v>
      </c>
      <c r="S28" s="98" t="s">
        <v>85</v>
      </c>
      <c r="T28" s="98" t="s">
        <v>85</v>
      </c>
      <c r="U28" s="98" t="s">
        <v>85</v>
      </c>
      <c r="V28" s="94">
        <v>1.33</v>
      </c>
      <c r="W28" s="94">
        <v>0.56000000000000005</v>
      </c>
      <c r="X28" s="22">
        <f t="shared" si="1"/>
        <v>100</v>
      </c>
      <c r="Y28" s="95">
        <f t="shared" si="1"/>
        <v>10.96</v>
      </c>
    </row>
    <row r="29" spans="1:25" ht="20.100000000000001" customHeight="1" x14ac:dyDescent="0.45">
      <c r="A29" s="21" t="s">
        <v>88</v>
      </c>
      <c r="B29" s="92">
        <v>2019</v>
      </c>
      <c r="C29" s="92">
        <v>5</v>
      </c>
      <c r="D29" s="93">
        <v>43598</v>
      </c>
      <c r="E29" s="93" t="s">
        <v>89</v>
      </c>
      <c r="F29" s="94">
        <v>30.73</v>
      </c>
      <c r="G29" s="94">
        <v>2.89</v>
      </c>
      <c r="H29" s="94">
        <v>6.65</v>
      </c>
      <c r="I29" s="94">
        <v>2.0099999999999998</v>
      </c>
      <c r="J29" s="94">
        <v>5.79</v>
      </c>
      <c r="K29" s="96">
        <v>0.76</v>
      </c>
      <c r="L29" s="96">
        <v>47.92</v>
      </c>
      <c r="M29" s="97">
        <v>1.38</v>
      </c>
      <c r="N29" s="14" t="s">
        <v>84</v>
      </c>
      <c r="O29" s="15" t="s">
        <v>84</v>
      </c>
      <c r="P29" s="94">
        <v>3.82</v>
      </c>
      <c r="Q29" s="94">
        <v>3.82</v>
      </c>
      <c r="R29" s="98" t="s">
        <v>85</v>
      </c>
      <c r="S29" s="98" t="s">
        <v>85</v>
      </c>
      <c r="T29" s="98" t="s">
        <v>85</v>
      </c>
      <c r="U29" s="98" t="s">
        <v>85</v>
      </c>
      <c r="V29" s="94">
        <v>5.09</v>
      </c>
      <c r="W29" s="94">
        <v>2.66</v>
      </c>
      <c r="X29" s="22">
        <f t="shared" si="1"/>
        <v>100</v>
      </c>
      <c r="Y29" s="95">
        <f t="shared" si="1"/>
        <v>13.52</v>
      </c>
    </row>
    <row r="30" spans="1:25" ht="20.100000000000001" customHeight="1" x14ac:dyDescent="0.45">
      <c r="A30" s="21" t="s">
        <v>88</v>
      </c>
      <c r="B30" s="92">
        <v>2019</v>
      </c>
      <c r="C30" s="92">
        <v>7</v>
      </c>
      <c r="D30" s="93">
        <v>43650</v>
      </c>
      <c r="E30" s="93" t="s">
        <v>77</v>
      </c>
      <c r="F30" s="94">
        <v>50.67</v>
      </c>
      <c r="G30" s="94">
        <v>3.37</v>
      </c>
      <c r="H30" s="94">
        <v>4.96</v>
      </c>
      <c r="I30" s="94">
        <v>0.73</v>
      </c>
      <c r="J30" s="94">
        <v>5.62</v>
      </c>
      <c r="K30" s="96">
        <v>0.26</v>
      </c>
      <c r="L30" s="96">
        <v>33.57</v>
      </c>
      <c r="M30" s="97">
        <v>1.24</v>
      </c>
      <c r="N30" s="14" t="s">
        <v>84</v>
      </c>
      <c r="O30" s="15" t="s">
        <v>84</v>
      </c>
      <c r="P30" s="94">
        <v>1.64</v>
      </c>
      <c r="Q30" s="94">
        <v>1.64</v>
      </c>
      <c r="R30" s="98" t="s">
        <v>85</v>
      </c>
      <c r="S30" s="98" t="s">
        <v>85</v>
      </c>
      <c r="T30" s="98" t="s">
        <v>85</v>
      </c>
      <c r="U30" s="98" t="s">
        <v>85</v>
      </c>
      <c r="V30" s="94">
        <v>3.54</v>
      </c>
      <c r="W30" s="94">
        <v>0.83</v>
      </c>
      <c r="X30" s="22">
        <f t="shared" si="1"/>
        <v>100</v>
      </c>
      <c r="Y30" s="95">
        <f t="shared" si="1"/>
        <v>8.0699999999999985</v>
      </c>
    </row>
    <row r="31" spans="1:25" ht="20.100000000000001" customHeight="1" x14ac:dyDescent="0.45">
      <c r="A31" s="21" t="s">
        <v>88</v>
      </c>
      <c r="B31" s="92">
        <v>2019</v>
      </c>
      <c r="C31" s="92">
        <v>8</v>
      </c>
      <c r="D31" s="93">
        <v>43682</v>
      </c>
      <c r="E31" s="93" t="s">
        <v>89</v>
      </c>
      <c r="F31" s="94">
        <v>44.08</v>
      </c>
      <c r="G31" s="94">
        <v>3.07</v>
      </c>
      <c r="H31" s="94">
        <v>7.21</v>
      </c>
      <c r="I31" s="94">
        <v>0.74</v>
      </c>
      <c r="J31" s="94">
        <v>1.88</v>
      </c>
      <c r="K31" s="96">
        <v>7.0000000000000007E-2</v>
      </c>
      <c r="L31" s="96">
        <v>42.02</v>
      </c>
      <c r="M31" s="97">
        <v>1.45</v>
      </c>
      <c r="N31" s="14" t="s">
        <v>84</v>
      </c>
      <c r="O31" s="15" t="s">
        <v>84</v>
      </c>
      <c r="P31" s="94">
        <v>1.35</v>
      </c>
      <c r="Q31" s="94">
        <v>1.35</v>
      </c>
      <c r="R31" s="98" t="s">
        <v>85</v>
      </c>
      <c r="S31" s="98" t="s">
        <v>85</v>
      </c>
      <c r="T31" s="98" t="s">
        <v>85</v>
      </c>
      <c r="U31" s="98" t="s">
        <v>85</v>
      </c>
      <c r="V31" s="94">
        <v>3.46</v>
      </c>
      <c r="W31" s="94">
        <v>0.37</v>
      </c>
      <c r="X31" s="22">
        <f t="shared" si="1"/>
        <v>99.999999999999986</v>
      </c>
      <c r="Y31" s="95">
        <f t="shared" si="1"/>
        <v>7.05</v>
      </c>
    </row>
    <row r="32" spans="1:25" ht="20.100000000000001" customHeight="1" x14ac:dyDescent="0.45">
      <c r="A32" s="21" t="s">
        <v>88</v>
      </c>
      <c r="B32" s="92">
        <v>2019</v>
      </c>
      <c r="C32" s="92">
        <v>10</v>
      </c>
      <c r="D32" s="93">
        <v>43741</v>
      </c>
      <c r="E32" s="93" t="s">
        <v>77</v>
      </c>
      <c r="F32" s="94">
        <v>48.98</v>
      </c>
      <c r="G32" s="94">
        <v>3.42</v>
      </c>
      <c r="H32" s="94">
        <v>5.88</v>
      </c>
      <c r="I32" s="94">
        <v>1.17</v>
      </c>
      <c r="J32" s="94">
        <v>5.47</v>
      </c>
      <c r="K32" s="96">
        <v>0.33</v>
      </c>
      <c r="L32" s="96">
        <v>37.090000000000003</v>
      </c>
      <c r="M32" s="97">
        <v>0.82</v>
      </c>
      <c r="N32" s="14" t="s">
        <v>84</v>
      </c>
      <c r="O32" s="15" t="s">
        <v>84</v>
      </c>
      <c r="P32" s="94">
        <v>1.69</v>
      </c>
      <c r="Q32" s="94">
        <v>1.69</v>
      </c>
      <c r="R32" s="98" t="s">
        <v>85</v>
      </c>
      <c r="S32" s="98" t="s">
        <v>85</v>
      </c>
      <c r="T32" s="98" t="s">
        <v>85</v>
      </c>
      <c r="U32" s="98" t="s">
        <v>85</v>
      </c>
      <c r="V32" s="94">
        <v>0.89</v>
      </c>
      <c r="W32" s="94">
        <v>0.19</v>
      </c>
      <c r="X32" s="22">
        <f t="shared" si="1"/>
        <v>100</v>
      </c>
      <c r="Y32" s="95">
        <f t="shared" si="1"/>
        <v>7.62</v>
      </c>
    </row>
    <row r="33" spans="1:25" ht="20.100000000000001" customHeight="1" x14ac:dyDescent="0.45">
      <c r="A33" s="21" t="s">
        <v>88</v>
      </c>
      <c r="B33" s="92">
        <v>2019</v>
      </c>
      <c r="C33" s="92">
        <v>11</v>
      </c>
      <c r="D33" s="93">
        <v>43770</v>
      </c>
      <c r="E33" s="93" t="s">
        <v>89</v>
      </c>
      <c r="F33" s="94">
        <v>42.97</v>
      </c>
      <c r="G33" s="94">
        <v>3.55</v>
      </c>
      <c r="H33" s="94">
        <v>14.8</v>
      </c>
      <c r="I33" s="94">
        <v>1.96</v>
      </c>
      <c r="J33" s="94">
        <v>3.93</v>
      </c>
      <c r="K33" s="96">
        <v>0.34</v>
      </c>
      <c r="L33" s="96">
        <v>32.53</v>
      </c>
      <c r="M33" s="97">
        <v>1.1399999999999999</v>
      </c>
      <c r="N33" s="14" t="s">
        <v>84</v>
      </c>
      <c r="O33" s="15" t="s">
        <v>84</v>
      </c>
      <c r="P33" s="94">
        <v>1.81</v>
      </c>
      <c r="Q33" s="94">
        <v>1.81</v>
      </c>
      <c r="R33" s="98" t="s">
        <v>85</v>
      </c>
      <c r="S33" s="98" t="s">
        <v>85</v>
      </c>
      <c r="T33" s="98" t="s">
        <v>85</v>
      </c>
      <c r="U33" s="98" t="s">
        <v>85</v>
      </c>
      <c r="V33" s="94">
        <v>3.96</v>
      </c>
      <c r="W33" s="94">
        <v>0.87</v>
      </c>
      <c r="X33" s="22">
        <f t="shared" si="1"/>
        <v>99.999999999999986</v>
      </c>
      <c r="Y33" s="95">
        <f t="shared" si="1"/>
        <v>9.6699999999999982</v>
      </c>
    </row>
    <row r="34" spans="1:25" ht="20.100000000000001" customHeight="1" x14ac:dyDescent="0.45">
      <c r="A34" s="21" t="s">
        <v>88</v>
      </c>
      <c r="B34" s="92">
        <v>2019</v>
      </c>
      <c r="C34" s="92">
        <v>1</v>
      </c>
      <c r="D34" s="93">
        <v>43839</v>
      </c>
      <c r="E34" s="93" t="s">
        <v>77</v>
      </c>
      <c r="F34" s="94">
        <v>50.59</v>
      </c>
      <c r="G34" s="94">
        <v>4.16</v>
      </c>
      <c r="H34" s="94">
        <v>14.02</v>
      </c>
      <c r="I34" s="94">
        <v>1.23</v>
      </c>
      <c r="J34" s="94">
        <v>6.45</v>
      </c>
      <c r="K34" s="96">
        <v>0.2</v>
      </c>
      <c r="L34" s="96">
        <v>27.52</v>
      </c>
      <c r="M34" s="97">
        <v>1.01</v>
      </c>
      <c r="N34" s="14" t="s">
        <v>84</v>
      </c>
      <c r="O34" s="15" t="s">
        <v>84</v>
      </c>
      <c r="P34" s="94">
        <v>0.43</v>
      </c>
      <c r="Q34" s="94">
        <v>0.43</v>
      </c>
      <c r="R34" s="98" t="s">
        <v>85</v>
      </c>
      <c r="S34" s="98" t="s">
        <v>85</v>
      </c>
      <c r="T34" s="98" t="s">
        <v>85</v>
      </c>
      <c r="U34" s="98" t="s">
        <v>85</v>
      </c>
      <c r="V34" s="94">
        <v>0.99</v>
      </c>
      <c r="W34" s="94">
        <v>0.31</v>
      </c>
      <c r="X34" s="22">
        <f t="shared" si="1"/>
        <v>100</v>
      </c>
      <c r="Y34" s="95">
        <f t="shared" si="1"/>
        <v>7.34</v>
      </c>
    </row>
    <row r="35" spans="1:25" ht="20.100000000000001" customHeight="1" x14ac:dyDescent="0.45">
      <c r="A35" s="21" t="s">
        <v>88</v>
      </c>
      <c r="B35" s="92">
        <v>2019</v>
      </c>
      <c r="C35" s="92">
        <v>2</v>
      </c>
      <c r="D35" s="93">
        <v>43881</v>
      </c>
      <c r="E35" s="99" t="s">
        <v>89</v>
      </c>
      <c r="F35" s="94">
        <v>41.78</v>
      </c>
      <c r="G35" s="94">
        <v>3.17</v>
      </c>
      <c r="H35" s="94">
        <v>8.3699999999999992</v>
      </c>
      <c r="I35" s="94">
        <v>0.55000000000000004</v>
      </c>
      <c r="J35" s="94">
        <v>0.57999999999999996</v>
      </c>
      <c r="K35" s="96">
        <v>0.03</v>
      </c>
      <c r="L35" s="96">
        <v>41.69</v>
      </c>
      <c r="M35" s="97">
        <v>1.77</v>
      </c>
      <c r="N35" s="14" t="s">
        <v>84</v>
      </c>
      <c r="O35" s="15" t="s">
        <v>84</v>
      </c>
      <c r="P35" s="94">
        <v>6.27</v>
      </c>
      <c r="Q35" s="94">
        <v>6.27</v>
      </c>
      <c r="R35" s="98" t="s">
        <v>85</v>
      </c>
      <c r="S35" s="98" t="s">
        <v>85</v>
      </c>
      <c r="T35" s="98" t="s">
        <v>85</v>
      </c>
      <c r="U35" s="98" t="s">
        <v>85</v>
      </c>
      <c r="V35" s="94">
        <v>1.31</v>
      </c>
      <c r="W35" s="94">
        <v>0.19</v>
      </c>
      <c r="X35" s="22">
        <f t="shared" si="1"/>
        <v>99.999999999999986</v>
      </c>
      <c r="Y35" s="95">
        <f t="shared" si="1"/>
        <v>11.979999999999999</v>
      </c>
    </row>
    <row r="36" spans="1:25" ht="20.100000000000001" customHeight="1" x14ac:dyDescent="0.45">
      <c r="A36" s="7" t="s">
        <v>114</v>
      </c>
      <c r="B36" s="8">
        <v>2020</v>
      </c>
      <c r="C36" s="8">
        <v>4</v>
      </c>
      <c r="D36" s="9">
        <v>43924</v>
      </c>
      <c r="E36" s="10" t="s">
        <v>77</v>
      </c>
      <c r="F36" s="11">
        <v>38.25</v>
      </c>
      <c r="G36" s="11">
        <v>3.36</v>
      </c>
      <c r="H36" s="11">
        <v>15.52</v>
      </c>
      <c r="I36" s="11">
        <v>0.92</v>
      </c>
      <c r="J36" s="11">
        <v>8.9700000000000006</v>
      </c>
      <c r="K36" s="12">
        <v>0.36</v>
      </c>
      <c r="L36" s="12">
        <v>32.369999999999997</v>
      </c>
      <c r="M36" s="13">
        <v>1.48</v>
      </c>
      <c r="N36" s="14" t="s">
        <v>84</v>
      </c>
      <c r="O36" s="15" t="s">
        <v>84</v>
      </c>
      <c r="P36" s="11">
        <v>0.27</v>
      </c>
      <c r="Q36" s="11">
        <v>0.27</v>
      </c>
      <c r="R36" s="16" t="s">
        <v>85</v>
      </c>
      <c r="S36" s="16" t="s">
        <v>85</v>
      </c>
      <c r="T36" s="16" t="s">
        <v>85</v>
      </c>
      <c r="U36" s="16" t="s">
        <v>85</v>
      </c>
      <c r="V36" s="11">
        <v>4.62</v>
      </c>
      <c r="W36" s="11">
        <v>1.48</v>
      </c>
      <c r="X36" s="17">
        <f t="shared" si="1"/>
        <v>99.999999999999986</v>
      </c>
      <c r="Y36" s="18">
        <f t="shared" si="1"/>
        <v>7.870000000000001</v>
      </c>
    </row>
    <row r="37" spans="1:25" ht="20.100000000000001" customHeight="1" x14ac:dyDescent="0.45">
      <c r="A37" s="7" t="s">
        <v>114</v>
      </c>
      <c r="B37" s="8">
        <v>2020</v>
      </c>
      <c r="C37" s="8">
        <v>4</v>
      </c>
      <c r="D37" s="9">
        <v>43924</v>
      </c>
      <c r="E37" s="10" t="s">
        <v>89</v>
      </c>
      <c r="F37" s="11">
        <v>45.03</v>
      </c>
      <c r="G37" s="11">
        <v>4</v>
      </c>
      <c r="H37" s="11">
        <v>8.82</v>
      </c>
      <c r="I37" s="11">
        <v>1.1599999999999999</v>
      </c>
      <c r="J37" s="11">
        <v>3.3</v>
      </c>
      <c r="K37" s="12">
        <v>0.14000000000000001</v>
      </c>
      <c r="L37" s="12">
        <v>39.11</v>
      </c>
      <c r="M37" s="13">
        <v>1.2</v>
      </c>
      <c r="N37" s="19" t="s">
        <v>84</v>
      </c>
      <c r="O37" s="20" t="s">
        <v>84</v>
      </c>
      <c r="P37" s="11">
        <v>2.12</v>
      </c>
      <c r="Q37" s="11">
        <v>2.12</v>
      </c>
      <c r="R37" s="16" t="s">
        <v>85</v>
      </c>
      <c r="S37" s="16" t="s">
        <v>85</v>
      </c>
      <c r="T37" s="16" t="s">
        <v>85</v>
      </c>
      <c r="U37" s="16" t="s">
        <v>85</v>
      </c>
      <c r="V37" s="11">
        <v>1.62</v>
      </c>
      <c r="W37" s="11">
        <v>0.39</v>
      </c>
      <c r="X37" s="17">
        <f t="shared" si="1"/>
        <v>100</v>
      </c>
      <c r="Y37" s="18">
        <f t="shared" si="1"/>
        <v>9.0100000000000016</v>
      </c>
    </row>
    <row r="38" spans="1:25" ht="20.100000000000001" customHeight="1" x14ac:dyDescent="0.45">
      <c r="A38" s="7" t="s">
        <v>114</v>
      </c>
      <c r="B38" s="8">
        <v>2020</v>
      </c>
      <c r="C38" s="8">
        <v>7</v>
      </c>
      <c r="D38" s="9">
        <v>44014</v>
      </c>
      <c r="E38" s="10" t="s">
        <v>77</v>
      </c>
      <c r="F38" s="11">
        <v>43.84</v>
      </c>
      <c r="G38" s="11">
        <v>3.7</v>
      </c>
      <c r="H38" s="11">
        <v>16.47</v>
      </c>
      <c r="I38" s="11">
        <v>1.4</v>
      </c>
      <c r="J38" s="11">
        <v>1.38</v>
      </c>
      <c r="K38" s="12">
        <v>0.09</v>
      </c>
      <c r="L38" s="12">
        <v>36.869999999999997</v>
      </c>
      <c r="M38" s="13">
        <v>1.78</v>
      </c>
      <c r="N38" s="19" t="s">
        <v>84</v>
      </c>
      <c r="O38" s="20" t="s">
        <v>84</v>
      </c>
      <c r="P38" s="11">
        <v>1.18</v>
      </c>
      <c r="Q38" s="11">
        <v>1.18</v>
      </c>
      <c r="R38" s="16" t="s">
        <v>85</v>
      </c>
      <c r="S38" s="16" t="s">
        <v>85</v>
      </c>
      <c r="T38" s="16" t="s">
        <v>85</v>
      </c>
      <c r="U38" s="16" t="s">
        <v>85</v>
      </c>
      <c r="V38" s="11">
        <v>0.26</v>
      </c>
      <c r="W38" s="11">
        <v>0.06</v>
      </c>
      <c r="X38" s="17">
        <f t="shared" si="1"/>
        <v>100.00000000000001</v>
      </c>
      <c r="Y38" s="18">
        <f t="shared" si="1"/>
        <v>8.2100000000000009</v>
      </c>
    </row>
    <row r="39" spans="1:25" ht="20.100000000000001" customHeight="1" x14ac:dyDescent="0.45">
      <c r="A39" s="7" t="s">
        <v>114</v>
      </c>
      <c r="B39" s="8">
        <v>2020</v>
      </c>
      <c r="C39" s="8">
        <v>7</v>
      </c>
      <c r="D39" s="9">
        <v>44014</v>
      </c>
      <c r="E39" s="10" t="s">
        <v>89</v>
      </c>
      <c r="F39" s="11">
        <v>43.9</v>
      </c>
      <c r="G39" s="11">
        <v>3.96</v>
      </c>
      <c r="H39" s="11">
        <v>9.6</v>
      </c>
      <c r="I39" s="11">
        <v>0.86</v>
      </c>
      <c r="J39" s="11">
        <v>3.5</v>
      </c>
      <c r="K39" s="12">
        <v>0.25</v>
      </c>
      <c r="L39" s="12">
        <v>40.590000000000003</v>
      </c>
      <c r="M39" s="13">
        <v>1.7</v>
      </c>
      <c r="N39" s="19" t="s">
        <v>84</v>
      </c>
      <c r="O39" s="20" t="s">
        <v>84</v>
      </c>
      <c r="P39" s="11">
        <v>1.8</v>
      </c>
      <c r="Q39" s="11">
        <v>1.8</v>
      </c>
      <c r="R39" s="16" t="s">
        <v>85</v>
      </c>
      <c r="S39" s="16" t="s">
        <v>85</v>
      </c>
      <c r="T39" s="16" t="s">
        <v>85</v>
      </c>
      <c r="U39" s="16" t="s">
        <v>85</v>
      </c>
      <c r="V39" s="11">
        <v>0.61</v>
      </c>
      <c r="W39" s="11">
        <v>0.22</v>
      </c>
      <c r="X39" s="17">
        <f t="shared" si="1"/>
        <v>100</v>
      </c>
      <c r="Y39" s="18">
        <f t="shared" si="1"/>
        <v>8.7900000000000009</v>
      </c>
    </row>
    <row r="40" spans="1:25" ht="20.100000000000001" customHeight="1" x14ac:dyDescent="0.45">
      <c r="A40" s="7" t="s">
        <v>114</v>
      </c>
      <c r="B40" s="8">
        <v>2020</v>
      </c>
      <c r="C40" s="8">
        <v>10</v>
      </c>
      <c r="D40" s="9">
        <v>44112</v>
      </c>
      <c r="E40" s="10" t="s">
        <v>77</v>
      </c>
      <c r="F40" s="11">
        <v>34.840000000000003</v>
      </c>
      <c r="G40" s="11">
        <v>2.95</v>
      </c>
      <c r="H40" s="11">
        <v>15.95</v>
      </c>
      <c r="I40" s="11">
        <v>2.78</v>
      </c>
      <c r="J40" s="11">
        <v>5.22</v>
      </c>
      <c r="K40" s="12">
        <v>0.47</v>
      </c>
      <c r="L40" s="12">
        <v>37.65</v>
      </c>
      <c r="M40" s="13">
        <v>1.49</v>
      </c>
      <c r="N40" s="19" t="s">
        <v>84</v>
      </c>
      <c r="O40" s="20" t="s">
        <v>84</v>
      </c>
      <c r="P40" s="11">
        <v>5.22</v>
      </c>
      <c r="Q40" s="11">
        <v>5.22</v>
      </c>
      <c r="R40" s="16" t="s">
        <v>85</v>
      </c>
      <c r="S40" s="16" t="s">
        <v>85</v>
      </c>
      <c r="T40" s="16" t="s">
        <v>85</v>
      </c>
      <c r="U40" s="16" t="s">
        <v>85</v>
      </c>
      <c r="V40" s="11">
        <v>1.1200000000000001</v>
      </c>
      <c r="W40" s="11">
        <v>0.39</v>
      </c>
      <c r="X40" s="17">
        <f t="shared" si="1"/>
        <v>100</v>
      </c>
      <c r="Y40" s="18">
        <f t="shared" si="1"/>
        <v>13.3</v>
      </c>
    </row>
    <row r="41" spans="1:25" ht="20.100000000000001" customHeight="1" x14ac:dyDescent="0.45">
      <c r="A41" s="7" t="s">
        <v>114</v>
      </c>
      <c r="B41" s="8">
        <v>2020</v>
      </c>
      <c r="C41" s="8">
        <v>10</v>
      </c>
      <c r="D41" s="9">
        <v>44112</v>
      </c>
      <c r="E41" s="10" t="s">
        <v>89</v>
      </c>
      <c r="F41" s="11">
        <v>25.45</v>
      </c>
      <c r="G41" s="11">
        <v>2.57</v>
      </c>
      <c r="H41" s="11">
        <v>4.57</v>
      </c>
      <c r="I41" s="11">
        <v>0.14000000000000001</v>
      </c>
      <c r="J41" s="11">
        <v>45</v>
      </c>
      <c r="K41" s="12">
        <v>1.94</v>
      </c>
      <c r="L41" s="12">
        <v>16.55</v>
      </c>
      <c r="M41" s="13">
        <v>0.85</v>
      </c>
      <c r="N41" s="19" t="s">
        <v>84</v>
      </c>
      <c r="O41" s="20" t="s">
        <v>84</v>
      </c>
      <c r="P41" s="11">
        <v>2.35</v>
      </c>
      <c r="Q41" s="11">
        <v>2.35</v>
      </c>
      <c r="R41" s="16" t="s">
        <v>85</v>
      </c>
      <c r="S41" s="16" t="s">
        <v>85</v>
      </c>
      <c r="T41" s="16" t="s">
        <v>85</v>
      </c>
      <c r="U41" s="16" t="s">
        <v>85</v>
      </c>
      <c r="V41" s="11">
        <v>6.08</v>
      </c>
      <c r="W41" s="11">
        <v>2.89</v>
      </c>
      <c r="X41" s="17">
        <f t="shared" si="1"/>
        <v>99.999999999999986</v>
      </c>
      <c r="Y41" s="18">
        <f t="shared" si="1"/>
        <v>10.74</v>
      </c>
    </row>
    <row r="42" spans="1:25" ht="20.100000000000001" customHeight="1" x14ac:dyDescent="0.45">
      <c r="A42" s="7" t="s">
        <v>114</v>
      </c>
      <c r="B42" s="8">
        <v>2020</v>
      </c>
      <c r="C42" s="8">
        <v>1</v>
      </c>
      <c r="D42" s="9">
        <v>44203</v>
      </c>
      <c r="E42" s="10" t="s">
        <v>77</v>
      </c>
      <c r="F42" s="11">
        <v>55.33</v>
      </c>
      <c r="G42" s="11">
        <v>3.92</v>
      </c>
      <c r="H42" s="11">
        <v>11.27</v>
      </c>
      <c r="I42" s="11">
        <v>0.54</v>
      </c>
      <c r="J42" s="11">
        <v>3.54</v>
      </c>
      <c r="K42" s="12">
        <v>0.45</v>
      </c>
      <c r="L42" s="12">
        <v>27.4</v>
      </c>
      <c r="M42" s="13">
        <v>1.46</v>
      </c>
      <c r="N42" s="19" t="s">
        <v>84</v>
      </c>
      <c r="O42" s="20" t="s">
        <v>84</v>
      </c>
      <c r="P42" s="11">
        <v>1.65</v>
      </c>
      <c r="Q42" s="11">
        <v>1.65</v>
      </c>
      <c r="R42" s="16" t="s">
        <v>85</v>
      </c>
      <c r="S42" s="16" t="s">
        <v>85</v>
      </c>
      <c r="T42" s="16" t="s">
        <v>85</v>
      </c>
      <c r="U42" s="16" t="s">
        <v>85</v>
      </c>
      <c r="V42" s="11">
        <v>0.81</v>
      </c>
      <c r="W42" s="11">
        <v>0.15</v>
      </c>
      <c r="X42" s="17">
        <f t="shared" si="1"/>
        <v>100</v>
      </c>
      <c r="Y42" s="18">
        <f t="shared" si="1"/>
        <v>8.17</v>
      </c>
    </row>
    <row r="43" spans="1:25" ht="20.100000000000001" customHeight="1" x14ac:dyDescent="0.45">
      <c r="A43" s="7" t="s">
        <v>114</v>
      </c>
      <c r="B43" s="8">
        <v>2020</v>
      </c>
      <c r="C43" s="8">
        <v>1</v>
      </c>
      <c r="D43" s="9">
        <v>44203</v>
      </c>
      <c r="E43" s="10" t="s">
        <v>89</v>
      </c>
      <c r="F43" s="11">
        <v>39.04</v>
      </c>
      <c r="G43" s="11">
        <v>2.94</v>
      </c>
      <c r="H43" s="11">
        <v>20.54</v>
      </c>
      <c r="I43" s="11">
        <v>1.45</v>
      </c>
      <c r="J43" s="11">
        <v>2.83</v>
      </c>
      <c r="K43" s="12">
        <v>0.27</v>
      </c>
      <c r="L43" s="12">
        <v>34.409999999999997</v>
      </c>
      <c r="M43" s="13">
        <v>2.2400000000000002</v>
      </c>
      <c r="N43" s="19" t="s">
        <v>84</v>
      </c>
      <c r="O43" s="20" t="s">
        <v>84</v>
      </c>
      <c r="P43" s="11">
        <v>2.87</v>
      </c>
      <c r="Q43" s="11">
        <v>2.87</v>
      </c>
      <c r="R43" s="16" t="s">
        <v>85</v>
      </c>
      <c r="S43" s="16" t="s">
        <v>85</v>
      </c>
      <c r="T43" s="16" t="s">
        <v>85</v>
      </c>
      <c r="U43" s="16" t="s">
        <v>85</v>
      </c>
      <c r="V43" s="11">
        <v>0.31</v>
      </c>
      <c r="W43" s="11">
        <v>0.1</v>
      </c>
      <c r="X43" s="17">
        <f t="shared" si="1"/>
        <v>100</v>
      </c>
      <c r="Y43" s="18">
        <f t="shared" si="1"/>
        <v>9.8699999999999992</v>
      </c>
    </row>
    <row r="44" spans="1:25" ht="20.100000000000001" customHeight="1" x14ac:dyDescent="0.45">
      <c r="A44" s="7" t="s">
        <v>118</v>
      </c>
      <c r="B44" s="8">
        <v>2021</v>
      </c>
      <c r="C44" s="8">
        <v>4</v>
      </c>
      <c r="D44" s="9">
        <v>44288</v>
      </c>
      <c r="E44" s="10" t="s">
        <v>77</v>
      </c>
      <c r="F44" s="11">
        <v>47.29</v>
      </c>
      <c r="G44" s="11">
        <v>5.69</v>
      </c>
      <c r="H44" s="11">
        <v>10.72</v>
      </c>
      <c r="I44" s="11">
        <v>0.77</v>
      </c>
      <c r="J44" s="11">
        <v>3.43</v>
      </c>
      <c r="K44" s="12">
        <v>0.17</v>
      </c>
      <c r="L44" s="12">
        <v>35.33</v>
      </c>
      <c r="M44" s="13">
        <v>1.44</v>
      </c>
      <c r="N44" s="14" t="s">
        <v>84</v>
      </c>
      <c r="O44" s="15" t="s">
        <v>84</v>
      </c>
      <c r="P44" s="11">
        <v>0.92</v>
      </c>
      <c r="Q44" s="11">
        <v>0.92</v>
      </c>
      <c r="R44" s="16" t="s">
        <v>85</v>
      </c>
      <c r="S44" s="16" t="s">
        <v>85</v>
      </c>
      <c r="T44" s="16" t="s">
        <v>85</v>
      </c>
      <c r="U44" s="16" t="s">
        <v>85</v>
      </c>
      <c r="V44" s="11">
        <v>2.31</v>
      </c>
      <c r="W44" s="11">
        <v>1.31</v>
      </c>
      <c r="X44" s="17">
        <f t="shared" si="1"/>
        <v>100</v>
      </c>
      <c r="Y44" s="18">
        <f t="shared" si="1"/>
        <v>10.3</v>
      </c>
    </row>
    <row r="45" spans="1:25" ht="20.100000000000001" customHeight="1" x14ac:dyDescent="0.45">
      <c r="A45" s="7" t="s">
        <v>118</v>
      </c>
      <c r="B45" s="8">
        <v>2021</v>
      </c>
      <c r="C45" s="8">
        <v>4</v>
      </c>
      <c r="D45" s="9">
        <v>44288</v>
      </c>
      <c r="E45" s="10" t="s">
        <v>89</v>
      </c>
      <c r="F45" s="11">
        <v>56.08</v>
      </c>
      <c r="G45" s="11">
        <v>4.91</v>
      </c>
      <c r="H45" s="11">
        <v>10.1</v>
      </c>
      <c r="I45" s="11">
        <v>0.98</v>
      </c>
      <c r="J45" s="11">
        <v>1.28</v>
      </c>
      <c r="K45" s="12">
        <v>7.0000000000000007E-2</v>
      </c>
      <c r="L45" s="12">
        <v>28.4</v>
      </c>
      <c r="M45" s="13">
        <v>0.9</v>
      </c>
      <c r="N45" s="19" t="s">
        <v>84</v>
      </c>
      <c r="O45" s="20" t="s">
        <v>84</v>
      </c>
      <c r="P45" s="11">
        <v>2.99</v>
      </c>
      <c r="Q45" s="11">
        <v>2.99</v>
      </c>
      <c r="R45" s="16" t="s">
        <v>85</v>
      </c>
      <c r="S45" s="16" t="s">
        <v>85</v>
      </c>
      <c r="T45" s="16" t="s">
        <v>85</v>
      </c>
      <c r="U45" s="16" t="s">
        <v>85</v>
      </c>
      <c r="V45" s="11">
        <v>1.1499999999999999</v>
      </c>
      <c r="W45" s="11">
        <v>0.4</v>
      </c>
      <c r="X45" s="17">
        <f t="shared" si="1"/>
        <v>99.999999999999986</v>
      </c>
      <c r="Y45" s="18">
        <f t="shared" si="1"/>
        <v>10.250000000000002</v>
      </c>
    </row>
    <row r="46" spans="1:25" ht="20.100000000000001" customHeight="1" x14ac:dyDescent="0.45">
      <c r="A46" s="7" t="s">
        <v>119</v>
      </c>
      <c r="B46" s="8">
        <v>2021</v>
      </c>
      <c r="C46" s="8">
        <v>7</v>
      </c>
      <c r="D46" s="9">
        <v>44378</v>
      </c>
      <c r="E46" s="10" t="s">
        <v>77</v>
      </c>
      <c r="F46" s="11">
        <v>42.66</v>
      </c>
      <c r="G46" s="11">
        <v>3.63</v>
      </c>
      <c r="H46" s="11">
        <v>8.65</v>
      </c>
      <c r="I46" s="11">
        <v>1.21</v>
      </c>
      <c r="J46" s="11">
        <v>5.34</v>
      </c>
      <c r="K46" s="12">
        <v>0.64</v>
      </c>
      <c r="L46" s="12">
        <v>37.9</v>
      </c>
      <c r="M46" s="13">
        <v>1.56</v>
      </c>
      <c r="N46" s="19" t="s">
        <v>84</v>
      </c>
      <c r="O46" s="20" t="s">
        <v>84</v>
      </c>
      <c r="P46" s="11">
        <v>0.85</v>
      </c>
      <c r="Q46" s="11">
        <v>0.85</v>
      </c>
      <c r="R46" s="16" t="s">
        <v>85</v>
      </c>
      <c r="S46" s="16" t="s">
        <v>85</v>
      </c>
      <c r="T46" s="16" t="s">
        <v>85</v>
      </c>
      <c r="U46" s="16" t="s">
        <v>85</v>
      </c>
      <c r="V46" s="11">
        <v>4.5999999999999996</v>
      </c>
      <c r="W46" s="11">
        <v>0.66</v>
      </c>
      <c r="X46" s="17">
        <f t="shared" si="1"/>
        <v>99.999999999999972</v>
      </c>
      <c r="Y46" s="18">
        <f t="shared" si="1"/>
        <v>8.5499999999999989</v>
      </c>
    </row>
    <row r="47" spans="1:25" ht="20.100000000000001" customHeight="1" x14ac:dyDescent="0.45">
      <c r="A47" s="7" t="s">
        <v>119</v>
      </c>
      <c r="B47" s="8">
        <v>2021</v>
      </c>
      <c r="C47" s="8">
        <v>7</v>
      </c>
      <c r="D47" s="9">
        <v>44378</v>
      </c>
      <c r="E47" s="10" t="s">
        <v>89</v>
      </c>
      <c r="F47" s="11">
        <v>49.44</v>
      </c>
      <c r="G47" s="11">
        <v>4</v>
      </c>
      <c r="H47" s="11">
        <v>5.97</v>
      </c>
      <c r="I47" s="11">
        <v>0.47</v>
      </c>
      <c r="J47" s="11">
        <v>8.11</v>
      </c>
      <c r="K47" s="12">
        <v>0.46</v>
      </c>
      <c r="L47" s="12">
        <v>33.74</v>
      </c>
      <c r="M47" s="13">
        <v>1.71</v>
      </c>
      <c r="N47" s="19" t="s">
        <v>84</v>
      </c>
      <c r="O47" s="20" t="s">
        <v>84</v>
      </c>
      <c r="P47" s="11">
        <v>1.75</v>
      </c>
      <c r="Q47" s="11">
        <v>1.75</v>
      </c>
      <c r="R47" s="16" t="s">
        <v>85</v>
      </c>
      <c r="S47" s="16" t="s">
        <v>85</v>
      </c>
      <c r="T47" s="16" t="s">
        <v>85</v>
      </c>
      <c r="U47" s="16" t="s">
        <v>85</v>
      </c>
      <c r="V47" s="11">
        <v>0.99</v>
      </c>
      <c r="W47" s="11">
        <v>0.37</v>
      </c>
      <c r="X47" s="17">
        <f t="shared" si="1"/>
        <v>99.999999999999986</v>
      </c>
      <c r="Y47" s="18">
        <f t="shared" si="1"/>
        <v>8.76</v>
      </c>
    </row>
    <row r="48" spans="1:25" ht="20.100000000000001" customHeight="1" x14ac:dyDescent="0.45">
      <c r="A48" s="7" t="s">
        <v>119</v>
      </c>
      <c r="B48" s="8">
        <v>2021</v>
      </c>
      <c r="C48" s="8">
        <v>10</v>
      </c>
      <c r="D48" s="9">
        <v>44476</v>
      </c>
      <c r="E48" s="10" t="s">
        <v>77</v>
      </c>
      <c r="F48" s="11">
        <v>35.549999999999997</v>
      </c>
      <c r="G48" s="11">
        <v>3.81</v>
      </c>
      <c r="H48" s="11">
        <v>9.9</v>
      </c>
      <c r="I48" s="11">
        <v>1.74</v>
      </c>
      <c r="J48" s="11">
        <v>23.29</v>
      </c>
      <c r="K48" s="12">
        <v>1.43</v>
      </c>
      <c r="L48" s="12">
        <v>28.3</v>
      </c>
      <c r="M48" s="13">
        <v>1.93</v>
      </c>
      <c r="N48" s="19" t="s">
        <v>84</v>
      </c>
      <c r="O48" s="20" t="s">
        <v>84</v>
      </c>
      <c r="P48" s="11">
        <v>0</v>
      </c>
      <c r="Q48" s="11">
        <v>0</v>
      </c>
      <c r="R48" s="16" t="s">
        <v>85</v>
      </c>
      <c r="S48" s="16" t="s">
        <v>85</v>
      </c>
      <c r="T48" s="16" t="s">
        <v>85</v>
      </c>
      <c r="U48" s="16" t="s">
        <v>85</v>
      </c>
      <c r="V48" s="11">
        <v>2.96</v>
      </c>
      <c r="W48" s="11">
        <v>1.96</v>
      </c>
      <c r="X48" s="17">
        <f t="shared" si="1"/>
        <v>99.999999999999986</v>
      </c>
      <c r="Y48" s="18">
        <f t="shared" si="1"/>
        <v>10.870000000000001</v>
      </c>
    </row>
    <row r="49" spans="1:25" ht="20.100000000000001" customHeight="1" x14ac:dyDescent="0.45">
      <c r="A49" s="7" t="s">
        <v>119</v>
      </c>
      <c r="B49" s="8">
        <v>2021</v>
      </c>
      <c r="C49" s="8">
        <v>10</v>
      </c>
      <c r="D49" s="9">
        <v>44476</v>
      </c>
      <c r="E49" s="10" t="s">
        <v>89</v>
      </c>
      <c r="F49" s="11">
        <v>52.96</v>
      </c>
      <c r="G49" s="11">
        <v>4.41</v>
      </c>
      <c r="H49" s="11">
        <v>4.62</v>
      </c>
      <c r="I49" s="11">
        <v>0.7</v>
      </c>
      <c r="J49" s="11">
        <v>9.25</v>
      </c>
      <c r="K49" s="12">
        <v>0.95</v>
      </c>
      <c r="L49" s="12">
        <v>30.35</v>
      </c>
      <c r="M49" s="13">
        <v>0.98</v>
      </c>
      <c r="N49" s="19" t="s">
        <v>84</v>
      </c>
      <c r="O49" s="20" t="s">
        <v>84</v>
      </c>
      <c r="P49" s="11">
        <v>0.89</v>
      </c>
      <c r="Q49" s="11">
        <v>0.89</v>
      </c>
      <c r="R49" s="16" t="s">
        <v>85</v>
      </c>
      <c r="S49" s="16" t="s">
        <v>85</v>
      </c>
      <c r="T49" s="16" t="s">
        <v>85</v>
      </c>
      <c r="U49" s="16" t="s">
        <v>85</v>
      </c>
      <c r="V49" s="11">
        <v>1.93</v>
      </c>
      <c r="W49" s="11">
        <v>0.59</v>
      </c>
      <c r="X49" s="17">
        <f t="shared" si="1"/>
        <v>100.00000000000001</v>
      </c>
      <c r="Y49" s="18">
        <f t="shared" si="1"/>
        <v>8.5200000000000014</v>
      </c>
    </row>
    <row r="50" spans="1:25" ht="20.100000000000001" customHeight="1" x14ac:dyDescent="0.45">
      <c r="A50" s="7" t="s">
        <v>119</v>
      </c>
      <c r="B50" s="8">
        <v>2021</v>
      </c>
      <c r="C50" s="8">
        <v>1</v>
      </c>
      <c r="D50" s="9">
        <v>44567</v>
      </c>
      <c r="E50" s="10" t="s">
        <v>77</v>
      </c>
      <c r="F50" s="11">
        <v>35.159999999999997</v>
      </c>
      <c r="G50" s="11">
        <v>2.9</v>
      </c>
      <c r="H50" s="11">
        <v>13.51</v>
      </c>
      <c r="I50" s="11">
        <v>1.1100000000000001</v>
      </c>
      <c r="J50" s="11">
        <v>4.84</v>
      </c>
      <c r="K50" s="12">
        <v>0.42</v>
      </c>
      <c r="L50" s="12">
        <v>35.4</v>
      </c>
      <c r="M50" s="13">
        <v>3.64</v>
      </c>
      <c r="N50" s="19" t="s">
        <v>84</v>
      </c>
      <c r="O50" s="20" t="s">
        <v>84</v>
      </c>
      <c r="P50" s="11">
        <v>7.5</v>
      </c>
      <c r="Q50" s="11">
        <v>7.5</v>
      </c>
      <c r="R50" s="16" t="s">
        <v>85</v>
      </c>
      <c r="S50" s="16" t="s">
        <v>85</v>
      </c>
      <c r="T50" s="16" t="s">
        <v>85</v>
      </c>
      <c r="U50" s="16" t="s">
        <v>85</v>
      </c>
      <c r="V50" s="11">
        <v>3.59</v>
      </c>
      <c r="W50" s="11">
        <v>1.51</v>
      </c>
      <c r="X50" s="17">
        <f t="shared" si="1"/>
        <v>100</v>
      </c>
      <c r="Y50" s="18">
        <f t="shared" si="1"/>
        <v>17.080000000000002</v>
      </c>
    </row>
    <row r="51" spans="1:25" ht="20.100000000000001" customHeight="1" x14ac:dyDescent="0.45">
      <c r="A51" s="7" t="s">
        <v>119</v>
      </c>
      <c r="B51" s="8">
        <v>2021</v>
      </c>
      <c r="C51" s="8">
        <v>1</v>
      </c>
      <c r="D51" s="9">
        <v>44567</v>
      </c>
      <c r="E51" s="10" t="s">
        <v>89</v>
      </c>
      <c r="F51" s="11">
        <v>33.270000000000003</v>
      </c>
      <c r="G51" s="11">
        <v>3.89</v>
      </c>
      <c r="H51" s="11">
        <v>32.06</v>
      </c>
      <c r="I51" s="11">
        <v>2.2200000000000002</v>
      </c>
      <c r="J51" s="11">
        <v>1.31</v>
      </c>
      <c r="K51" s="12">
        <v>0.04</v>
      </c>
      <c r="L51" s="12">
        <v>32.18</v>
      </c>
      <c r="M51" s="13">
        <v>0.98</v>
      </c>
      <c r="N51" s="19" t="s">
        <v>84</v>
      </c>
      <c r="O51" s="20" t="s">
        <v>84</v>
      </c>
      <c r="P51" s="11">
        <v>0.35</v>
      </c>
      <c r="Q51" s="11">
        <v>0.35</v>
      </c>
      <c r="R51" s="16" t="s">
        <v>85</v>
      </c>
      <c r="S51" s="16" t="s">
        <v>85</v>
      </c>
      <c r="T51" s="16" t="s">
        <v>85</v>
      </c>
      <c r="U51" s="16" t="s">
        <v>85</v>
      </c>
      <c r="V51" s="11">
        <v>0.83</v>
      </c>
      <c r="W51" s="11">
        <v>0.1</v>
      </c>
      <c r="X51" s="17">
        <f t="shared" si="1"/>
        <v>100.00000000000001</v>
      </c>
      <c r="Y51" s="18">
        <f t="shared" si="1"/>
        <v>7.58</v>
      </c>
    </row>
    <row r="52" spans="1:25" ht="20.100000000000001" customHeight="1" x14ac:dyDescent="0.45">
      <c r="A52" s="7" t="s">
        <v>123</v>
      </c>
      <c r="B52" s="8">
        <v>2022</v>
      </c>
      <c r="C52" s="8">
        <v>4</v>
      </c>
      <c r="D52" s="9">
        <v>44652</v>
      </c>
      <c r="E52" s="10" t="s">
        <v>77</v>
      </c>
      <c r="F52" s="11">
        <v>38.869999999999997</v>
      </c>
      <c r="G52" s="11">
        <v>3.42</v>
      </c>
      <c r="H52" s="11">
        <v>8.89</v>
      </c>
      <c r="I52" s="11">
        <v>1.28</v>
      </c>
      <c r="J52" s="11">
        <v>1.75</v>
      </c>
      <c r="K52" s="12">
        <v>0.09</v>
      </c>
      <c r="L52" s="12">
        <v>48.5</v>
      </c>
      <c r="M52" s="13">
        <v>1.9</v>
      </c>
      <c r="N52" s="14" t="s">
        <v>84</v>
      </c>
      <c r="O52" s="15" t="s">
        <v>84</v>
      </c>
      <c r="P52" s="11">
        <v>1.55</v>
      </c>
      <c r="Q52" s="11">
        <v>1.55</v>
      </c>
      <c r="R52" s="16" t="s">
        <v>85</v>
      </c>
      <c r="S52" s="16" t="s">
        <v>85</v>
      </c>
      <c r="T52" s="16" t="s">
        <v>85</v>
      </c>
      <c r="U52" s="16" t="s">
        <v>85</v>
      </c>
      <c r="V52" s="11">
        <v>0.44</v>
      </c>
      <c r="W52" s="11">
        <v>0.09</v>
      </c>
      <c r="X52" s="17">
        <f t="shared" ref="X52:Y66" si="2">+F52+H52+J52+L52+P52+V52</f>
        <v>99.999999999999986</v>
      </c>
      <c r="Y52" s="18">
        <f t="shared" si="2"/>
        <v>8.33</v>
      </c>
    </row>
    <row r="53" spans="1:25" ht="20.100000000000001" customHeight="1" x14ac:dyDescent="0.45">
      <c r="A53" s="7" t="s">
        <v>123</v>
      </c>
      <c r="B53" s="8">
        <v>2022</v>
      </c>
      <c r="C53" s="8">
        <v>4</v>
      </c>
      <c r="D53" s="9">
        <v>44652</v>
      </c>
      <c r="E53" s="10" t="s">
        <v>89</v>
      </c>
      <c r="F53" s="11">
        <v>51.59</v>
      </c>
      <c r="G53" s="11">
        <v>4.72</v>
      </c>
      <c r="H53" s="11">
        <v>7.88</v>
      </c>
      <c r="I53" s="11">
        <v>0.88</v>
      </c>
      <c r="J53" s="11">
        <v>1.24</v>
      </c>
      <c r="K53" s="12">
        <v>0.05</v>
      </c>
      <c r="L53" s="12">
        <v>36.56</v>
      </c>
      <c r="M53" s="13">
        <v>1.49</v>
      </c>
      <c r="N53" s="19" t="s">
        <v>84</v>
      </c>
      <c r="O53" s="20" t="s">
        <v>84</v>
      </c>
      <c r="P53" s="11">
        <v>1.63</v>
      </c>
      <c r="Q53" s="11">
        <v>1.63</v>
      </c>
      <c r="R53" s="16" t="s">
        <v>85</v>
      </c>
      <c r="S53" s="16" t="s">
        <v>85</v>
      </c>
      <c r="T53" s="16" t="s">
        <v>85</v>
      </c>
      <c r="U53" s="16" t="s">
        <v>85</v>
      </c>
      <c r="V53" s="11">
        <v>1.1000000000000001</v>
      </c>
      <c r="W53" s="11">
        <v>0.28999999999999998</v>
      </c>
      <c r="X53" s="17">
        <f t="shared" si="2"/>
        <v>100</v>
      </c>
      <c r="Y53" s="18">
        <f t="shared" si="2"/>
        <v>9.0599999999999987</v>
      </c>
    </row>
    <row r="54" spans="1:25" ht="20.100000000000001" customHeight="1" x14ac:dyDescent="0.45">
      <c r="A54" s="7" t="s">
        <v>124</v>
      </c>
      <c r="B54" s="8">
        <v>2022</v>
      </c>
      <c r="C54" s="8">
        <v>7</v>
      </c>
      <c r="D54" s="9">
        <v>44749</v>
      </c>
      <c r="E54" s="10" t="s">
        <v>77</v>
      </c>
      <c r="F54" s="11">
        <v>44.73</v>
      </c>
      <c r="G54" s="11">
        <v>4.41</v>
      </c>
      <c r="H54" s="11">
        <v>10.77</v>
      </c>
      <c r="I54" s="11">
        <v>0.69</v>
      </c>
      <c r="J54" s="11">
        <v>0.75</v>
      </c>
      <c r="K54" s="12">
        <v>0.04</v>
      </c>
      <c r="L54" s="12">
        <v>40.98</v>
      </c>
      <c r="M54" s="13">
        <v>1.98</v>
      </c>
      <c r="N54" s="19" t="s">
        <v>84</v>
      </c>
      <c r="O54" s="20" t="s">
        <v>84</v>
      </c>
      <c r="P54" s="11">
        <v>1.33</v>
      </c>
      <c r="Q54" s="11">
        <v>1.33</v>
      </c>
      <c r="R54" s="16" t="s">
        <v>85</v>
      </c>
      <c r="S54" s="16" t="s">
        <v>85</v>
      </c>
      <c r="T54" s="16" t="s">
        <v>85</v>
      </c>
      <c r="U54" s="16" t="s">
        <v>85</v>
      </c>
      <c r="V54" s="11">
        <v>1.44</v>
      </c>
      <c r="W54" s="11">
        <v>0.52</v>
      </c>
      <c r="X54" s="17">
        <f t="shared" si="2"/>
        <v>99.999999999999986</v>
      </c>
      <c r="Y54" s="18">
        <f t="shared" si="2"/>
        <v>8.9699999999999989</v>
      </c>
    </row>
    <row r="55" spans="1:25" ht="20.100000000000001" customHeight="1" x14ac:dyDescent="0.45">
      <c r="A55" s="7" t="s">
        <v>124</v>
      </c>
      <c r="B55" s="8">
        <v>2022</v>
      </c>
      <c r="C55" s="8">
        <v>7</v>
      </c>
      <c r="D55" s="9">
        <v>44749</v>
      </c>
      <c r="E55" s="10" t="s">
        <v>89</v>
      </c>
      <c r="F55" s="11">
        <v>39.520000000000003</v>
      </c>
      <c r="G55" s="11">
        <v>3.02</v>
      </c>
      <c r="H55" s="11">
        <v>13.48</v>
      </c>
      <c r="I55" s="11">
        <v>1.74</v>
      </c>
      <c r="J55" s="11">
        <v>7.12</v>
      </c>
      <c r="K55" s="12">
        <v>0.71</v>
      </c>
      <c r="L55" s="12">
        <v>37.090000000000003</v>
      </c>
      <c r="M55" s="13">
        <v>2.14</v>
      </c>
      <c r="N55" s="19" t="s">
        <v>84</v>
      </c>
      <c r="O55" s="20" t="s">
        <v>84</v>
      </c>
      <c r="P55" s="11">
        <v>2.2000000000000002</v>
      </c>
      <c r="Q55" s="11">
        <v>2.2000000000000002</v>
      </c>
      <c r="R55" s="16" t="s">
        <v>85</v>
      </c>
      <c r="S55" s="16" t="s">
        <v>85</v>
      </c>
      <c r="T55" s="16" t="s">
        <v>85</v>
      </c>
      <c r="U55" s="16" t="s">
        <v>85</v>
      </c>
      <c r="V55" s="11">
        <v>0.59</v>
      </c>
      <c r="W55" s="11">
        <v>0.13</v>
      </c>
      <c r="X55" s="17">
        <f t="shared" si="2"/>
        <v>100.00000000000001</v>
      </c>
      <c r="Y55" s="18">
        <f t="shared" si="2"/>
        <v>9.94</v>
      </c>
    </row>
    <row r="56" spans="1:25" ht="20.100000000000001" customHeight="1" x14ac:dyDescent="0.45">
      <c r="A56" s="7" t="s">
        <v>124</v>
      </c>
      <c r="B56" s="8">
        <v>2022</v>
      </c>
      <c r="C56" s="8">
        <v>10</v>
      </c>
      <c r="D56" s="9">
        <v>44840</v>
      </c>
      <c r="E56" s="10" t="s">
        <v>77</v>
      </c>
      <c r="F56" s="11">
        <v>37.86</v>
      </c>
      <c r="G56" s="11">
        <v>4.3600000000000003</v>
      </c>
      <c r="H56" s="11">
        <v>17.66</v>
      </c>
      <c r="I56" s="11">
        <v>1.5</v>
      </c>
      <c r="J56" s="11">
        <v>4.55</v>
      </c>
      <c r="K56" s="12">
        <v>0.48</v>
      </c>
      <c r="L56" s="12">
        <v>36.520000000000003</v>
      </c>
      <c r="M56" s="13">
        <v>1.51</v>
      </c>
      <c r="N56" s="19" t="s">
        <v>84</v>
      </c>
      <c r="O56" s="20" t="s">
        <v>84</v>
      </c>
      <c r="P56" s="11">
        <v>2.84</v>
      </c>
      <c r="Q56" s="11">
        <v>2.84</v>
      </c>
      <c r="R56" s="16" t="s">
        <v>85</v>
      </c>
      <c r="S56" s="16" t="s">
        <v>85</v>
      </c>
      <c r="T56" s="16" t="s">
        <v>85</v>
      </c>
      <c r="U56" s="16" t="s">
        <v>85</v>
      </c>
      <c r="V56" s="11">
        <v>0.56999999999999995</v>
      </c>
      <c r="W56" s="11">
        <v>0.27</v>
      </c>
      <c r="X56" s="17">
        <f t="shared" si="2"/>
        <v>100</v>
      </c>
      <c r="Y56" s="18">
        <f t="shared" si="2"/>
        <v>10.959999999999999</v>
      </c>
    </row>
    <row r="57" spans="1:25" ht="20.100000000000001" customHeight="1" x14ac:dyDescent="0.45">
      <c r="A57" s="7" t="s">
        <v>124</v>
      </c>
      <c r="B57" s="8">
        <v>2022</v>
      </c>
      <c r="C57" s="8">
        <v>10</v>
      </c>
      <c r="D57" s="9">
        <v>44840</v>
      </c>
      <c r="E57" s="10" t="s">
        <v>89</v>
      </c>
      <c r="F57" s="11">
        <v>37.64</v>
      </c>
      <c r="G57" s="11">
        <v>3.49</v>
      </c>
      <c r="H57" s="11">
        <v>4.2699999999999996</v>
      </c>
      <c r="I57" s="11">
        <v>0.8</v>
      </c>
      <c r="J57" s="11">
        <v>14.33</v>
      </c>
      <c r="K57" s="12">
        <v>2.0499999999999998</v>
      </c>
      <c r="L57" s="12">
        <v>40.770000000000003</v>
      </c>
      <c r="M57" s="13">
        <v>1.88</v>
      </c>
      <c r="N57" s="19" t="s">
        <v>84</v>
      </c>
      <c r="O57" s="20" t="s">
        <v>84</v>
      </c>
      <c r="P57" s="11">
        <v>1.1100000000000001</v>
      </c>
      <c r="Q57" s="11">
        <v>1.1100000000000001</v>
      </c>
      <c r="R57" s="16" t="s">
        <v>85</v>
      </c>
      <c r="S57" s="16" t="s">
        <v>85</v>
      </c>
      <c r="T57" s="16" t="s">
        <v>85</v>
      </c>
      <c r="U57" s="16" t="s">
        <v>85</v>
      </c>
      <c r="V57" s="11">
        <v>1.88</v>
      </c>
      <c r="W57" s="11">
        <v>1.05</v>
      </c>
      <c r="X57" s="17">
        <f t="shared" si="2"/>
        <v>99.999999999999986</v>
      </c>
      <c r="Y57" s="18">
        <f t="shared" si="2"/>
        <v>10.379999999999999</v>
      </c>
    </row>
    <row r="58" spans="1:25" ht="20.100000000000001" customHeight="1" x14ac:dyDescent="0.45">
      <c r="A58" s="7" t="s">
        <v>124</v>
      </c>
      <c r="B58" s="8">
        <v>2022</v>
      </c>
      <c r="C58" s="8">
        <v>1</v>
      </c>
      <c r="D58" s="9">
        <v>44931</v>
      </c>
      <c r="E58" s="10" t="s">
        <v>77</v>
      </c>
      <c r="F58" s="11">
        <v>42.83</v>
      </c>
      <c r="G58" s="11">
        <v>3.29</v>
      </c>
      <c r="H58" s="11">
        <v>6.54</v>
      </c>
      <c r="I58" s="11">
        <v>1.02</v>
      </c>
      <c r="J58" s="11">
        <v>4.6500000000000004</v>
      </c>
      <c r="K58" s="12">
        <v>0.44</v>
      </c>
      <c r="L58" s="12">
        <v>43.56</v>
      </c>
      <c r="M58" s="13">
        <v>2.02</v>
      </c>
      <c r="N58" s="19" t="s">
        <v>84</v>
      </c>
      <c r="O58" s="20" t="s">
        <v>84</v>
      </c>
      <c r="P58" s="11">
        <v>1.58</v>
      </c>
      <c r="Q58" s="11">
        <v>1.58</v>
      </c>
      <c r="R58" s="16" t="s">
        <v>85</v>
      </c>
      <c r="S58" s="16" t="s">
        <v>85</v>
      </c>
      <c r="T58" s="16" t="s">
        <v>85</v>
      </c>
      <c r="U58" s="16" t="s">
        <v>85</v>
      </c>
      <c r="V58" s="11">
        <v>0.84</v>
      </c>
      <c r="W58" s="11">
        <v>0.28999999999999998</v>
      </c>
      <c r="X58" s="17">
        <f t="shared" si="2"/>
        <v>100</v>
      </c>
      <c r="Y58" s="18">
        <f t="shared" si="2"/>
        <v>8.64</v>
      </c>
    </row>
    <row r="59" spans="1:25" ht="20.100000000000001" customHeight="1" x14ac:dyDescent="0.45">
      <c r="A59" s="21" t="s">
        <v>124</v>
      </c>
      <c r="B59" s="92">
        <v>2022</v>
      </c>
      <c r="C59" s="92">
        <v>1</v>
      </c>
      <c r="D59" s="93">
        <v>44931</v>
      </c>
      <c r="E59" s="99" t="s">
        <v>89</v>
      </c>
      <c r="F59" s="94">
        <v>49.99</v>
      </c>
      <c r="G59" s="94">
        <v>4.9400000000000004</v>
      </c>
      <c r="H59" s="94">
        <v>11.36</v>
      </c>
      <c r="I59" s="94">
        <v>1.62</v>
      </c>
      <c r="J59" s="94">
        <v>1.41</v>
      </c>
      <c r="K59" s="96">
        <v>0.17</v>
      </c>
      <c r="L59" s="96">
        <v>34.979999999999997</v>
      </c>
      <c r="M59" s="97">
        <v>1.99</v>
      </c>
      <c r="N59" s="14" t="s">
        <v>84</v>
      </c>
      <c r="O59" s="15" t="s">
        <v>84</v>
      </c>
      <c r="P59" s="94">
        <v>2.0699999999999998</v>
      </c>
      <c r="Q59" s="94">
        <v>2.0699999999999998</v>
      </c>
      <c r="R59" s="98" t="s">
        <v>85</v>
      </c>
      <c r="S59" s="98" t="s">
        <v>85</v>
      </c>
      <c r="T59" s="98" t="s">
        <v>85</v>
      </c>
      <c r="U59" s="98" t="s">
        <v>85</v>
      </c>
      <c r="V59" s="94">
        <v>0.19</v>
      </c>
      <c r="W59" s="94">
        <v>0.05</v>
      </c>
      <c r="X59" s="22">
        <f t="shared" si="2"/>
        <v>99.999999999999986</v>
      </c>
      <c r="Y59" s="95">
        <f t="shared" si="2"/>
        <v>10.840000000000002</v>
      </c>
    </row>
    <row r="60" spans="1:25" ht="20.100000000000001" customHeight="1" x14ac:dyDescent="0.45">
      <c r="A60" s="131" t="s">
        <v>129</v>
      </c>
      <c r="B60" s="132">
        <v>2023</v>
      </c>
      <c r="C60" s="132">
        <v>4</v>
      </c>
      <c r="D60" s="133">
        <v>45022</v>
      </c>
      <c r="E60" s="134" t="s">
        <v>77</v>
      </c>
      <c r="F60" s="135">
        <v>51.58</v>
      </c>
      <c r="G60" s="135">
        <v>4.87</v>
      </c>
      <c r="H60" s="135">
        <v>7.11</v>
      </c>
      <c r="I60" s="135">
        <v>0.93</v>
      </c>
      <c r="J60" s="135">
        <v>2.58</v>
      </c>
      <c r="K60" s="136">
        <v>0.25</v>
      </c>
      <c r="L60" s="136">
        <v>34.119999999999997</v>
      </c>
      <c r="M60" s="137">
        <v>1.58</v>
      </c>
      <c r="N60" s="138" t="s">
        <v>84</v>
      </c>
      <c r="O60" s="139" t="s">
        <v>84</v>
      </c>
      <c r="P60" s="135">
        <v>1.23</v>
      </c>
      <c r="Q60" s="135">
        <v>1.23</v>
      </c>
      <c r="R60" s="140" t="s">
        <v>85</v>
      </c>
      <c r="S60" s="140" t="s">
        <v>85</v>
      </c>
      <c r="T60" s="140" t="s">
        <v>85</v>
      </c>
      <c r="U60" s="140" t="s">
        <v>85</v>
      </c>
      <c r="V60" s="135">
        <v>3.38</v>
      </c>
      <c r="W60" s="135">
        <v>0.9</v>
      </c>
      <c r="X60" s="141">
        <f t="shared" si="2"/>
        <v>99.999999999999986</v>
      </c>
      <c r="Y60" s="142">
        <f t="shared" si="2"/>
        <v>9.76</v>
      </c>
    </row>
    <row r="61" spans="1:25" ht="20.100000000000001" customHeight="1" x14ac:dyDescent="0.45">
      <c r="A61" s="7" t="s">
        <v>129</v>
      </c>
      <c r="B61" s="8">
        <v>2023</v>
      </c>
      <c r="C61" s="8">
        <v>4</v>
      </c>
      <c r="D61" s="9">
        <v>45022</v>
      </c>
      <c r="E61" s="10" t="s">
        <v>89</v>
      </c>
      <c r="F61" s="11">
        <v>34.880000000000003</v>
      </c>
      <c r="G61" s="11">
        <v>3.09</v>
      </c>
      <c r="H61" s="11">
        <v>4.6500000000000004</v>
      </c>
      <c r="I61" s="11">
        <v>0.52</v>
      </c>
      <c r="J61" s="11">
        <v>14.56</v>
      </c>
      <c r="K61" s="12">
        <v>1.2</v>
      </c>
      <c r="L61" s="12">
        <v>41.77</v>
      </c>
      <c r="M61" s="13">
        <v>1.83</v>
      </c>
      <c r="N61" s="19" t="s">
        <v>84</v>
      </c>
      <c r="O61" s="20" t="s">
        <v>84</v>
      </c>
      <c r="P61" s="11">
        <v>2.52</v>
      </c>
      <c r="Q61" s="11">
        <v>2.52</v>
      </c>
      <c r="R61" s="16" t="s">
        <v>85</v>
      </c>
      <c r="S61" s="16" t="s">
        <v>85</v>
      </c>
      <c r="T61" s="16" t="s">
        <v>85</v>
      </c>
      <c r="U61" s="16" t="s">
        <v>85</v>
      </c>
      <c r="V61" s="11">
        <v>1.62</v>
      </c>
      <c r="W61" s="11">
        <v>0.46</v>
      </c>
      <c r="X61" s="17">
        <f t="shared" si="2"/>
        <v>100.00000000000001</v>
      </c>
      <c r="Y61" s="18">
        <f t="shared" si="2"/>
        <v>9.620000000000001</v>
      </c>
    </row>
    <row r="62" spans="1:25" ht="20.100000000000001" customHeight="1" x14ac:dyDescent="0.45">
      <c r="A62" s="7" t="s">
        <v>130</v>
      </c>
      <c r="B62" s="8">
        <v>2023</v>
      </c>
      <c r="C62" s="8">
        <v>7</v>
      </c>
      <c r="D62" s="9">
        <v>45113</v>
      </c>
      <c r="E62" s="10" t="s">
        <v>77</v>
      </c>
      <c r="F62" s="11">
        <v>49.45</v>
      </c>
      <c r="G62" s="11">
        <v>3.24</v>
      </c>
      <c r="H62" s="11">
        <v>8.35</v>
      </c>
      <c r="I62" s="11">
        <v>1.48</v>
      </c>
      <c r="J62" s="11">
        <v>8.84</v>
      </c>
      <c r="K62" s="12">
        <v>0.46</v>
      </c>
      <c r="L62" s="12">
        <v>30.34</v>
      </c>
      <c r="M62" s="13">
        <v>1.6</v>
      </c>
      <c r="N62" s="19" t="s">
        <v>84</v>
      </c>
      <c r="O62" s="20" t="s">
        <v>84</v>
      </c>
      <c r="P62" s="11">
        <v>2.2599999999999998</v>
      </c>
      <c r="Q62" s="11">
        <v>2.2599999999999998</v>
      </c>
      <c r="R62" s="16" t="s">
        <v>85</v>
      </c>
      <c r="S62" s="16" t="s">
        <v>85</v>
      </c>
      <c r="T62" s="16" t="s">
        <v>85</v>
      </c>
      <c r="U62" s="16" t="s">
        <v>85</v>
      </c>
      <c r="V62" s="11">
        <v>0.76</v>
      </c>
      <c r="W62" s="11">
        <v>0.24</v>
      </c>
      <c r="X62" s="17">
        <f t="shared" si="2"/>
        <v>100.00000000000001</v>
      </c>
      <c r="Y62" s="18">
        <f t="shared" si="2"/>
        <v>9.2800000000000011</v>
      </c>
    </row>
    <row r="63" spans="1:25" ht="20.100000000000001" customHeight="1" x14ac:dyDescent="0.45">
      <c r="A63" s="7" t="s">
        <v>130</v>
      </c>
      <c r="B63" s="8">
        <v>2023</v>
      </c>
      <c r="C63" s="8">
        <v>7</v>
      </c>
      <c r="D63" s="9">
        <v>45113</v>
      </c>
      <c r="E63" s="10" t="s">
        <v>89</v>
      </c>
      <c r="F63" s="11">
        <v>44.42</v>
      </c>
      <c r="G63" s="11">
        <v>3.89</v>
      </c>
      <c r="H63" s="11">
        <v>9.1300000000000008</v>
      </c>
      <c r="I63" s="11">
        <v>0.7</v>
      </c>
      <c r="J63" s="11">
        <v>6.1</v>
      </c>
      <c r="K63" s="12">
        <v>0.34</v>
      </c>
      <c r="L63" s="12">
        <v>34.22</v>
      </c>
      <c r="M63" s="13">
        <v>1.47</v>
      </c>
      <c r="N63" s="19" t="s">
        <v>84</v>
      </c>
      <c r="O63" s="20" t="s">
        <v>84</v>
      </c>
      <c r="P63" s="11">
        <v>5.26</v>
      </c>
      <c r="Q63" s="11">
        <v>5.26</v>
      </c>
      <c r="R63" s="16" t="s">
        <v>85</v>
      </c>
      <c r="S63" s="16" t="s">
        <v>85</v>
      </c>
      <c r="T63" s="16" t="s">
        <v>85</v>
      </c>
      <c r="U63" s="16" t="s">
        <v>85</v>
      </c>
      <c r="V63" s="11">
        <v>0.87</v>
      </c>
      <c r="W63" s="11">
        <v>0.19</v>
      </c>
      <c r="X63" s="17">
        <f t="shared" si="2"/>
        <v>100.00000000000001</v>
      </c>
      <c r="Y63" s="18">
        <f t="shared" si="2"/>
        <v>11.85</v>
      </c>
    </row>
    <row r="64" spans="1:25" ht="20.100000000000001" customHeight="1" x14ac:dyDescent="0.45">
      <c r="A64" s="7" t="s">
        <v>130</v>
      </c>
      <c r="B64" s="8">
        <v>2023</v>
      </c>
      <c r="C64" s="8">
        <v>10</v>
      </c>
      <c r="D64" s="9">
        <v>45204</v>
      </c>
      <c r="E64" s="10" t="s">
        <v>77</v>
      </c>
      <c r="F64" s="11">
        <v>60.74</v>
      </c>
      <c r="G64" s="11">
        <v>5</v>
      </c>
      <c r="H64" s="11">
        <v>6.96</v>
      </c>
      <c r="I64" s="11">
        <v>0.61</v>
      </c>
      <c r="J64" s="11">
        <v>2.4300000000000002</v>
      </c>
      <c r="K64" s="12">
        <v>0.23</v>
      </c>
      <c r="L64" s="12">
        <v>28.53</v>
      </c>
      <c r="M64" s="13">
        <v>1.38</v>
      </c>
      <c r="N64" s="19" t="s">
        <v>84</v>
      </c>
      <c r="O64" s="20" t="s">
        <v>84</v>
      </c>
      <c r="P64" s="11">
        <v>0.55000000000000004</v>
      </c>
      <c r="Q64" s="11">
        <v>0.55000000000000004</v>
      </c>
      <c r="R64" s="16" t="s">
        <v>85</v>
      </c>
      <c r="S64" s="16" t="s">
        <v>85</v>
      </c>
      <c r="T64" s="16" t="s">
        <v>85</v>
      </c>
      <c r="U64" s="16" t="s">
        <v>85</v>
      </c>
      <c r="V64" s="11">
        <v>0.79</v>
      </c>
      <c r="W64" s="11">
        <v>0.08</v>
      </c>
      <c r="X64" s="17">
        <f t="shared" si="2"/>
        <v>100.00000000000001</v>
      </c>
      <c r="Y64" s="18">
        <f t="shared" si="2"/>
        <v>7.8500000000000005</v>
      </c>
    </row>
    <row r="65" spans="1:25" ht="20.100000000000001" customHeight="1" x14ac:dyDescent="0.45">
      <c r="A65" s="7" t="s">
        <v>130</v>
      </c>
      <c r="B65" s="8">
        <v>2023</v>
      </c>
      <c r="C65" s="8">
        <v>10</v>
      </c>
      <c r="D65" s="9">
        <v>45204</v>
      </c>
      <c r="E65" s="10" t="s">
        <v>89</v>
      </c>
      <c r="F65" s="11">
        <v>49.15</v>
      </c>
      <c r="G65" s="11">
        <v>4.57</v>
      </c>
      <c r="H65" s="11">
        <v>5.42</v>
      </c>
      <c r="I65" s="11">
        <v>0.59</v>
      </c>
      <c r="J65" s="11">
        <v>10.7</v>
      </c>
      <c r="K65" s="12">
        <v>1.04</v>
      </c>
      <c r="L65" s="12">
        <v>29.1</v>
      </c>
      <c r="M65" s="13">
        <v>1.38</v>
      </c>
      <c r="N65" s="19" t="s">
        <v>84</v>
      </c>
      <c r="O65" s="20" t="s">
        <v>84</v>
      </c>
      <c r="P65" s="11">
        <v>2.15</v>
      </c>
      <c r="Q65" s="11">
        <v>2.15</v>
      </c>
      <c r="R65" s="16" t="s">
        <v>85</v>
      </c>
      <c r="S65" s="16" t="s">
        <v>85</v>
      </c>
      <c r="T65" s="16" t="s">
        <v>85</v>
      </c>
      <c r="U65" s="16" t="s">
        <v>85</v>
      </c>
      <c r="V65" s="11">
        <v>3.48</v>
      </c>
      <c r="W65" s="11">
        <v>0.41</v>
      </c>
      <c r="X65" s="17">
        <f t="shared" si="2"/>
        <v>100.00000000000001</v>
      </c>
      <c r="Y65" s="18">
        <f t="shared" si="2"/>
        <v>10.14</v>
      </c>
    </row>
    <row r="66" spans="1:25" ht="20.100000000000001" customHeight="1" x14ac:dyDescent="0.45">
      <c r="A66" s="7" t="s">
        <v>130</v>
      </c>
      <c r="B66" s="8">
        <v>2023</v>
      </c>
      <c r="C66" s="8">
        <v>1</v>
      </c>
      <c r="D66" s="9">
        <v>45302</v>
      </c>
      <c r="E66" s="10" t="s">
        <v>77</v>
      </c>
      <c r="F66" s="11">
        <v>53.96</v>
      </c>
      <c r="G66" s="11">
        <v>4.3</v>
      </c>
      <c r="H66" s="11">
        <v>8.31</v>
      </c>
      <c r="I66" s="11">
        <v>0.46</v>
      </c>
      <c r="J66" s="11">
        <v>6.23</v>
      </c>
      <c r="K66" s="12">
        <v>0.5</v>
      </c>
      <c r="L66" s="12">
        <v>29.38</v>
      </c>
      <c r="M66" s="13">
        <v>1.46</v>
      </c>
      <c r="N66" s="19" t="s">
        <v>84</v>
      </c>
      <c r="O66" s="20" t="s">
        <v>84</v>
      </c>
      <c r="P66" s="11">
        <v>1.39</v>
      </c>
      <c r="Q66" s="11">
        <v>1.39</v>
      </c>
      <c r="R66" s="16" t="s">
        <v>85</v>
      </c>
      <c r="S66" s="16" t="s">
        <v>85</v>
      </c>
      <c r="T66" s="16" t="s">
        <v>85</v>
      </c>
      <c r="U66" s="16" t="s">
        <v>85</v>
      </c>
      <c r="V66" s="11">
        <v>0.73</v>
      </c>
      <c r="W66" s="11">
        <v>0.22</v>
      </c>
      <c r="X66" s="17">
        <f t="shared" si="2"/>
        <v>100</v>
      </c>
      <c r="Y66" s="18">
        <f t="shared" si="2"/>
        <v>8.33</v>
      </c>
    </row>
    <row r="67" spans="1:25" ht="20.100000000000001" customHeight="1" x14ac:dyDescent="0.45">
      <c r="A67" s="7" t="s">
        <v>130</v>
      </c>
      <c r="B67" s="8">
        <v>2023</v>
      </c>
      <c r="C67" s="8">
        <v>1</v>
      </c>
      <c r="D67" s="9">
        <v>45302</v>
      </c>
      <c r="E67" s="10" t="s">
        <v>89</v>
      </c>
      <c r="F67" s="11">
        <v>44.1</v>
      </c>
      <c r="G67" s="11">
        <v>3.55</v>
      </c>
      <c r="H67" s="11">
        <v>16.59</v>
      </c>
      <c r="I67" s="11">
        <v>1.31</v>
      </c>
      <c r="J67" s="11">
        <v>1.88</v>
      </c>
      <c r="K67" s="12">
        <v>0.15</v>
      </c>
      <c r="L67" s="12">
        <v>30.35</v>
      </c>
      <c r="M67" s="13">
        <v>1.38</v>
      </c>
      <c r="N67" s="19" t="s">
        <v>84</v>
      </c>
      <c r="O67" s="20" t="s">
        <v>84</v>
      </c>
      <c r="P67" s="11">
        <v>5.37</v>
      </c>
      <c r="Q67" s="11">
        <v>5.37</v>
      </c>
      <c r="R67" s="16" t="s">
        <v>85</v>
      </c>
      <c r="S67" s="16" t="s">
        <v>85</v>
      </c>
      <c r="T67" s="16" t="s">
        <v>85</v>
      </c>
      <c r="U67" s="16" t="s">
        <v>85</v>
      </c>
      <c r="V67" s="11">
        <v>1.71</v>
      </c>
      <c r="W67" s="11">
        <v>0.83</v>
      </c>
      <c r="X67" s="17">
        <v>100</v>
      </c>
      <c r="Y67" s="18">
        <v>12.59</v>
      </c>
    </row>
    <row r="68" spans="1:25" ht="20.100000000000001" customHeight="1" x14ac:dyDescent="0.45">
      <c r="A68" s="7" t="s">
        <v>134</v>
      </c>
      <c r="B68" s="8">
        <v>2024</v>
      </c>
      <c r="C68" s="8">
        <v>4</v>
      </c>
      <c r="D68" s="9">
        <v>45384</v>
      </c>
      <c r="E68" s="10" t="s">
        <v>77</v>
      </c>
      <c r="F68" s="11">
        <v>48.79</v>
      </c>
      <c r="G68" s="180">
        <v>3.07</v>
      </c>
      <c r="H68" s="180">
        <v>5.66</v>
      </c>
      <c r="I68" s="180">
        <v>0.87</v>
      </c>
      <c r="J68" s="180">
        <v>0.24</v>
      </c>
      <c r="K68" s="181">
        <v>0</v>
      </c>
      <c r="L68" s="181">
        <v>32.82</v>
      </c>
      <c r="M68" s="182">
        <v>4.6100000000000003</v>
      </c>
      <c r="N68" s="19" t="s">
        <v>84</v>
      </c>
      <c r="O68" s="20" t="s">
        <v>84</v>
      </c>
      <c r="P68" s="11">
        <v>12.09</v>
      </c>
      <c r="Q68" s="180">
        <v>12.09</v>
      </c>
      <c r="R68" s="16" t="s">
        <v>85</v>
      </c>
      <c r="S68" s="16" t="s">
        <v>85</v>
      </c>
      <c r="T68" s="16" t="s">
        <v>85</v>
      </c>
      <c r="U68" s="16" t="s">
        <v>85</v>
      </c>
      <c r="V68" s="11">
        <v>0.4</v>
      </c>
      <c r="W68" s="180">
        <v>7.0000000000000007E-2</v>
      </c>
      <c r="X68" s="183">
        <f t="shared" ref="X68:Y75" si="3">+F68+H68+J68+L68+P68+V68</f>
        <v>100.00000000000001</v>
      </c>
      <c r="Y68" s="184">
        <f t="shared" si="3"/>
        <v>20.71</v>
      </c>
    </row>
    <row r="69" spans="1:25" ht="20.100000000000001" customHeight="1" x14ac:dyDescent="0.45">
      <c r="A69" s="7" t="s">
        <v>134</v>
      </c>
      <c r="B69" s="8">
        <v>2024</v>
      </c>
      <c r="C69" s="8">
        <v>4</v>
      </c>
      <c r="D69" s="9">
        <v>45384</v>
      </c>
      <c r="E69" s="10" t="s">
        <v>89</v>
      </c>
      <c r="F69" s="11">
        <v>41.27</v>
      </c>
      <c r="G69" s="11">
        <v>2.94</v>
      </c>
      <c r="H69" s="11">
        <v>22.32</v>
      </c>
      <c r="I69" s="11">
        <v>1.65</v>
      </c>
      <c r="J69" s="11">
        <v>2.4</v>
      </c>
      <c r="K69" s="12">
        <v>0.15</v>
      </c>
      <c r="L69" s="12">
        <v>31.82</v>
      </c>
      <c r="M69" s="13">
        <v>2.19</v>
      </c>
      <c r="N69" s="19" t="s">
        <v>84</v>
      </c>
      <c r="O69" s="20" t="s">
        <v>84</v>
      </c>
      <c r="P69" s="11">
        <v>1.27</v>
      </c>
      <c r="Q69" s="11">
        <v>1.27</v>
      </c>
      <c r="R69" s="16" t="s">
        <v>85</v>
      </c>
      <c r="S69" s="16" t="s">
        <v>85</v>
      </c>
      <c r="T69" s="16" t="s">
        <v>85</v>
      </c>
      <c r="U69" s="16" t="s">
        <v>85</v>
      </c>
      <c r="V69" s="11">
        <v>0.92</v>
      </c>
      <c r="W69" s="11">
        <v>0.23</v>
      </c>
      <c r="X69" s="17">
        <f t="shared" si="3"/>
        <v>100</v>
      </c>
      <c r="Y69" s="18">
        <f t="shared" si="3"/>
        <v>8.43</v>
      </c>
    </row>
    <row r="70" spans="1:25" ht="20.100000000000001" customHeight="1" x14ac:dyDescent="0.45">
      <c r="A70" s="7" t="s">
        <v>134</v>
      </c>
      <c r="B70" s="8">
        <v>2024</v>
      </c>
      <c r="C70" s="8">
        <v>7</v>
      </c>
      <c r="D70" s="9">
        <v>45475</v>
      </c>
      <c r="E70" s="10" t="s">
        <v>135</v>
      </c>
      <c r="F70" s="11">
        <v>57.42</v>
      </c>
      <c r="G70" s="11">
        <v>3.78</v>
      </c>
      <c r="H70" s="11">
        <v>11.46</v>
      </c>
      <c r="I70" s="11">
        <v>1.25</v>
      </c>
      <c r="J70" s="11">
        <v>0.81</v>
      </c>
      <c r="K70" s="12">
        <v>7.0000000000000007E-2</v>
      </c>
      <c r="L70" s="12">
        <v>26.63</v>
      </c>
      <c r="M70" s="13">
        <v>1.24</v>
      </c>
      <c r="N70" s="19" t="s">
        <v>84</v>
      </c>
      <c r="O70" s="20" t="s">
        <v>84</v>
      </c>
      <c r="P70" s="11">
        <v>1.1100000000000001</v>
      </c>
      <c r="Q70" s="11">
        <v>1.1100000000000001</v>
      </c>
      <c r="R70" s="16" t="s">
        <v>85</v>
      </c>
      <c r="S70" s="16" t="s">
        <v>85</v>
      </c>
      <c r="T70" s="16" t="s">
        <v>85</v>
      </c>
      <c r="U70" s="16" t="s">
        <v>85</v>
      </c>
      <c r="V70" s="11">
        <v>2.57</v>
      </c>
      <c r="W70" s="11">
        <v>0.83</v>
      </c>
      <c r="X70" s="17">
        <f t="shared" si="3"/>
        <v>99.999999999999986</v>
      </c>
      <c r="Y70" s="18">
        <f t="shared" si="3"/>
        <v>8.2799999999999994</v>
      </c>
    </row>
    <row r="71" spans="1:25" ht="20.100000000000001" customHeight="1" x14ac:dyDescent="0.45">
      <c r="A71" s="7" t="s">
        <v>134</v>
      </c>
      <c r="B71" s="8">
        <v>2024</v>
      </c>
      <c r="C71" s="8">
        <v>7</v>
      </c>
      <c r="D71" s="9">
        <v>45475</v>
      </c>
      <c r="E71" s="10" t="s">
        <v>89</v>
      </c>
      <c r="F71" s="11">
        <v>47.51</v>
      </c>
      <c r="G71" s="11">
        <v>4.17</v>
      </c>
      <c r="H71" s="11">
        <v>13.63</v>
      </c>
      <c r="I71" s="11">
        <v>1.45</v>
      </c>
      <c r="J71" s="11">
        <v>1.5</v>
      </c>
      <c r="K71" s="12">
        <v>0.13</v>
      </c>
      <c r="L71" s="12">
        <v>36.770000000000003</v>
      </c>
      <c r="M71" s="13">
        <v>2.29</v>
      </c>
      <c r="N71" s="19" t="s">
        <v>84</v>
      </c>
      <c r="O71" s="20" t="s">
        <v>84</v>
      </c>
      <c r="P71" s="11">
        <v>0.46</v>
      </c>
      <c r="Q71" s="11">
        <v>0.46</v>
      </c>
      <c r="R71" s="16" t="s">
        <v>85</v>
      </c>
      <c r="S71" s="16" t="s">
        <v>85</v>
      </c>
      <c r="T71" s="16" t="s">
        <v>85</v>
      </c>
      <c r="U71" s="16" t="s">
        <v>85</v>
      </c>
      <c r="V71" s="11">
        <v>0.13</v>
      </c>
      <c r="W71" s="11">
        <v>0.04</v>
      </c>
      <c r="X71" s="17">
        <f t="shared" si="3"/>
        <v>99.999999999999986</v>
      </c>
      <c r="Y71" s="18">
        <f t="shared" si="3"/>
        <v>8.5399999999999991</v>
      </c>
    </row>
    <row r="72" spans="1:25" ht="20.100000000000001" customHeight="1" x14ac:dyDescent="0.45">
      <c r="A72" s="7" t="s">
        <v>134</v>
      </c>
      <c r="B72" s="8">
        <v>2024</v>
      </c>
      <c r="C72" s="8">
        <v>10</v>
      </c>
      <c r="D72" s="9">
        <v>45566</v>
      </c>
      <c r="E72" s="10" t="s">
        <v>77</v>
      </c>
      <c r="F72" s="11">
        <v>44.23</v>
      </c>
      <c r="G72" s="11">
        <v>3.04</v>
      </c>
      <c r="H72" s="11">
        <v>16.920000000000002</v>
      </c>
      <c r="I72" s="11">
        <v>0.77</v>
      </c>
      <c r="J72" s="11">
        <v>1.49</v>
      </c>
      <c r="K72" s="12">
        <v>7.0000000000000007E-2</v>
      </c>
      <c r="L72" s="12">
        <v>36.22</v>
      </c>
      <c r="M72" s="13">
        <v>2.12</v>
      </c>
      <c r="N72" s="19" t="s">
        <v>84</v>
      </c>
      <c r="O72" s="20" t="s">
        <v>84</v>
      </c>
      <c r="P72" s="11">
        <v>1.02</v>
      </c>
      <c r="Q72" s="11">
        <v>1.02</v>
      </c>
      <c r="R72" s="16" t="s">
        <v>85</v>
      </c>
      <c r="S72" s="16" t="s">
        <v>85</v>
      </c>
      <c r="T72" s="16" t="s">
        <v>85</v>
      </c>
      <c r="U72" s="16" t="s">
        <v>85</v>
      </c>
      <c r="V72" s="11">
        <v>0.12</v>
      </c>
      <c r="W72" s="11">
        <v>0.04</v>
      </c>
      <c r="X72" s="17">
        <f t="shared" si="3"/>
        <v>100</v>
      </c>
      <c r="Y72" s="18">
        <f t="shared" si="3"/>
        <v>7.06</v>
      </c>
    </row>
    <row r="73" spans="1:25" ht="20.100000000000001" customHeight="1" x14ac:dyDescent="0.45">
      <c r="A73" s="7" t="s">
        <v>134</v>
      </c>
      <c r="B73" s="8">
        <v>2024</v>
      </c>
      <c r="C73" s="8">
        <v>10</v>
      </c>
      <c r="D73" s="9">
        <v>45566</v>
      </c>
      <c r="E73" s="10" t="s">
        <v>89</v>
      </c>
      <c r="F73" s="11">
        <v>49.28</v>
      </c>
      <c r="G73" s="11">
        <v>3.63</v>
      </c>
      <c r="H73" s="11">
        <v>9.5500000000000007</v>
      </c>
      <c r="I73" s="11">
        <v>0.51</v>
      </c>
      <c r="J73" s="11">
        <v>5.81</v>
      </c>
      <c r="K73" s="12">
        <v>0.26</v>
      </c>
      <c r="L73" s="12">
        <v>32.1</v>
      </c>
      <c r="M73" s="13">
        <v>1.7</v>
      </c>
      <c r="N73" s="19" t="s">
        <v>84</v>
      </c>
      <c r="O73" s="20" t="s">
        <v>84</v>
      </c>
      <c r="P73" s="11">
        <v>2.06</v>
      </c>
      <c r="Q73" s="11">
        <v>2.06</v>
      </c>
      <c r="R73" s="16" t="s">
        <v>85</v>
      </c>
      <c r="S73" s="16" t="s">
        <v>85</v>
      </c>
      <c r="T73" s="16" t="s">
        <v>85</v>
      </c>
      <c r="U73" s="16" t="s">
        <v>85</v>
      </c>
      <c r="V73" s="11">
        <v>1.2</v>
      </c>
      <c r="W73" s="11">
        <v>0.25</v>
      </c>
      <c r="X73" s="17">
        <f t="shared" si="3"/>
        <v>100.00000000000001</v>
      </c>
      <c r="Y73" s="18">
        <f t="shared" si="3"/>
        <v>8.41</v>
      </c>
    </row>
    <row r="74" spans="1:25" ht="20.100000000000001" customHeight="1" x14ac:dyDescent="0.45">
      <c r="A74" s="7" t="s">
        <v>134</v>
      </c>
      <c r="B74" s="8">
        <v>2024</v>
      </c>
      <c r="C74" s="8">
        <v>1</v>
      </c>
      <c r="D74" s="9">
        <v>45664</v>
      </c>
      <c r="E74" s="10" t="s">
        <v>77</v>
      </c>
      <c r="F74" s="11">
        <v>40.33</v>
      </c>
      <c r="G74" s="11">
        <v>2.4900000000000002</v>
      </c>
      <c r="H74" s="11">
        <v>19.62</v>
      </c>
      <c r="I74" s="11">
        <v>2.84</v>
      </c>
      <c r="J74" s="11">
        <v>1.44</v>
      </c>
      <c r="K74" s="12">
        <v>0.1</v>
      </c>
      <c r="L74" s="12">
        <v>33.299999999999997</v>
      </c>
      <c r="M74" s="13">
        <v>1.99</v>
      </c>
      <c r="N74" s="19" t="s">
        <v>84</v>
      </c>
      <c r="O74" s="20" t="s">
        <v>84</v>
      </c>
      <c r="P74" s="11">
        <v>3.16</v>
      </c>
      <c r="Q74" s="11">
        <v>3.16</v>
      </c>
      <c r="R74" s="16" t="s">
        <v>85</v>
      </c>
      <c r="S74" s="16" t="s">
        <v>85</v>
      </c>
      <c r="T74" s="16" t="s">
        <v>85</v>
      </c>
      <c r="U74" s="16" t="s">
        <v>85</v>
      </c>
      <c r="V74" s="11">
        <v>2.15</v>
      </c>
      <c r="W74" s="11">
        <v>0.13</v>
      </c>
      <c r="X74" s="17">
        <f t="shared" si="3"/>
        <v>100</v>
      </c>
      <c r="Y74" s="18">
        <f t="shared" si="3"/>
        <v>10.71</v>
      </c>
    </row>
    <row r="75" spans="1:25" ht="20.100000000000001" customHeight="1" thickBot="1" x14ac:dyDescent="0.5">
      <c r="A75" s="168" t="s">
        <v>134</v>
      </c>
      <c r="B75" s="169">
        <v>2024</v>
      </c>
      <c r="C75" s="169">
        <v>1</v>
      </c>
      <c r="D75" s="170">
        <v>45664</v>
      </c>
      <c r="E75" s="171" t="s">
        <v>89</v>
      </c>
      <c r="F75" s="172">
        <v>54.19</v>
      </c>
      <c r="G75" s="172">
        <v>2.15</v>
      </c>
      <c r="H75" s="172">
        <v>10.81</v>
      </c>
      <c r="I75" s="172">
        <v>1.06</v>
      </c>
      <c r="J75" s="172">
        <v>1.1399999999999999</v>
      </c>
      <c r="K75" s="173">
        <v>0.09</v>
      </c>
      <c r="L75" s="173">
        <v>29.53</v>
      </c>
      <c r="M75" s="174">
        <v>2.14</v>
      </c>
      <c r="N75" s="175" t="s">
        <v>84</v>
      </c>
      <c r="O75" s="176" t="s">
        <v>84</v>
      </c>
      <c r="P75" s="172">
        <v>4.05</v>
      </c>
      <c r="Q75" s="172">
        <v>4.05</v>
      </c>
      <c r="R75" s="177" t="s">
        <v>85</v>
      </c>
      <c r="S75" s="177" t="s">
        <v>85</v>
      </c>
      <c r="T75" s="177" t="s">
        <v>85</v>
      </c>
      <c r="U75" s="177" t="s">
        <v>85</v>
      </c>
      <c r="V75" s="172">
        <v>0.28000000000000003</v>
      </c>
      <c r="W75" s="172">
        <v>0.1</v>
      </c>
      <c r="X75" s="178">
        <f t="shared" si="3"/>
        <v>100</v>
      </c>
      <c r="Y75" s="179">
        <f t="shared" si="3"/>
        <v>9.5899999999999981</v>
      </c>
    </row>
    <row r="76" spans="1:25" ht="20.100000000000001" customHeight="1" x14ac:dyDescent="0.45">
      <c r="A76" s="161"/>
      <c r="B76" s="162"/>
      <c r="C76" s="162"/>
      <c r="D76" s="163"/>
      <c r="E76" s="161"/>
      <c r="F76" s="108"/>
      <c r="G76" s="108"/>
      <c r="H76" s="108"/>
      <c r="I76" s="108"/>
      <c r="J76" s="108"/>
      <c r="K76" s="108"/>
      <c r="L76" s="108"/>
      <c r="M76" s="164"/>
      <c r="N76" s="165"/>
      <c r="O76" s="165"/>
      <c r="P76" s="108"/>
      <c r="Q76" s="108"/>
      <c r="R76" s="165"/>
      <c r="S76" s="165"/>
      <c r="T76" s="165"/>
      <c r="U76" s="165"/>
      <c r="V76" s="108"/>
      <c r="W76" s="108"/>
      <c r="X76" s="166"/>
      <c r="Y76" s="166"/>
    </row>
    <row r="78" spans="1:25" ht="20.100000000000001" customHeight="1" x14ac:dyDescent="0.45">
      <c r="A78" s="100" t="s">
        <v>90</v>
      </c>
      <c r="B78" s="101"/>
      <c r="C78" s="101"/>
      <c r="D78" s="101"/>
      <c r="E78" s="101"/>
      <c r="F78" s="102"/>
      <c r="G78" s="102"/>
      <c r="H78" s="102"/>
      <c r="I78" s="102"/>
      <c r="J78" s="103"/>
      <c r="K78" s="103"/>
      <c r="L78" s="104"/>
    </row>
    <row r="79" spans="1:25" ht="20.100000000000001" customHeight="1" x14ac:dyDescent="0.45">
      <c r="A79" s="105" t="s">
        <v>102</v>
      </c>
      <c r="B79" s="106"/>
      <c r="C79" s="106"/>
      <c r="D79" s="106"/>
      <c r="E79" s="106"/>
      <c r="F79" s="107"/>
      <c r="G79" s="107"/>
      <c r="H79" s="107"/>
      <c r="I79" s="107"/>
      <c r="J79" s="108"/>
      <c r="K79" s="108"/>
      <c r="L79" s="109"/>
    </row>
    <row r="80" spans="1:25" x14ac:dyDescent="0.45">
      <c r="A80" s="110"/>
      <c r="B80" s="111"/>
      <c r="C80" s="111"/>
      <c r="D80" s="112"/>
      <c r="E80" s="112"/>
      <c r="F80" s="113"/>
      <c r="G80" s="113"/>
      <c r="H80" s="113"/>
      <c r="I80" s="113"/>
      <c r="J80" s="113"/>
      <c r="K80" s="113"/>
      <c r="L80" s="89"/>
    </row>
  </sheetData>
  <mergeCells count="12">
    <mergeCell ref="X3:Y3"/>
    <mergeCell ref="P5:Q5"/>
    <mergeCell ref="R5:S5"/>
    <mergeCell ref="T5:U5"/>
    <mergeCell ref="F3:W3"/>
    <mergeCell ref="F4:G5"/>
    <mergeCell ref="H4:I5"/>
    <mergeCell ref="J4:K5"/>
    <mergeCell ref="L4:M5"/>
    <mergeCell ref="N4:O5"/>
    <mergeCell ref="P4:U4"/>
    <mergeCell ref="V4:W5"/>
  </mergeCells>
  <phoneticPr fontId="1"/>
  <pageMargins left="0.31" right="0.2" top="0.74803149606299213" bottom="0.74803149606299213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zoomScaleNormal="100" workbookViewId="0"/>
  </sheetViews>
  <sheetFormatPr defaultColWidth="9" defaultRowHeight="13.2" x14ac:dyDescent="0.45"/>
  <cols>
    <col min="1" max="1" width="9.8984375" style="62" customWidth="1"/>
    <col min="2" max="2" width="9.8984375" style="61" customWidth="1"/>
    <col min="3" max="3" width="11.19921875" style="61" customWidth="1"/>
    <col min="4" max="4" width="14.09765625" style="62" customWidth="1"/>
    <col min="5" max="5" width="12.8984375" style="62" customWidth="1"/>
    <col min="6" max="10" width="10.59765625" style="63" customWidth="1"/>
    <col min="11" max="11" width="15.3984375" style="114" customWidth="1"/>
    <col min="12" max="12" width="15" style="114" customWidth="1"/>
    <col min="13" max="14" width="12.5" style="114" customWidth="1"/>
    <col min="15" max="15" width="11.8984375" style="115" customWidth="1"/>
    <col min="16" max="21" width="7.59765625" style="63" customWidth="1"/>
    <col min="22" max="16384" width="9" style="64"/>
  </cols>
  <sheetData>
    <row r="1" spans="1:21" ht="20.100000000000001" customHeight="1" x14ac:dyDescent="0.45">
      <c r="A1" s="60" t="s">
        <v>95</v>
      </c>
    </row>
    <row r="2" spans="1:21" ht="20.100000000000001" customHeight="1" thickBot="1" x14ac:dyDescent="0.5">
      <c r="A2" s="60"/>
    </row>
    <row r="3" spans="1:21" s="69" customFormat="1" ht="20.100000000000001" customHeight="1" x14ac:dyDescent="0.45">
      <c r="A3" s="65" t="s">
        <v>99</v>
      </c>
      <c r="B3" s="66" t="s">
        <v>99</v>
      </c>
      <c r="C3" s="66" t="s">
        <v>43</v>
      </c>
      <c r="D3" s="67" t="s">
        <v>44</v>
      </c>
      <c r="E3" s="68" t="s">
        <v>45</v>
      </c>
      <c r="F3" s="242" t="s">
        <v>93</v>
      </c>
      <c r="G3" s="243"/>
      <c r="H3" s="243"/>
      <c r="I3" s="243"/>
      <c r="J3" s="244"/>
      <c r="K3" s="116" t="s">
        <v>126</v>
      </c>
      <c r="L3" s="116" t="s">
        <v>127</v>
      </c>
      <c r="M3" s="117" t="s">
        <v>47</v>
      </c>
      <c r="N3" s="117" t="s">
        <v>48</v>
      </c>
      <c r="O3" s="248" t="s">
        <v>94</v>
      </c>
      <c r="P3" s="222" t="s">
        <v>49</v>
      </c>
      <c r="Q3" s="223"/>
      <c r="R3" s="223"/>
      <c r="S3" s="223"/>
      <c r="T3" s="223"/>
      <c r="U3" s="241"/>
    </row>
    <row r="4" spans="1:21" s="74" customFormat="1" ht="20.100000000000001" customHeight="1" x14ac:dyDescent="0.45">
      <c r="A4" s="70" t="s">
        <v>100</v>
      </c>
      <c r="B4" s="71" t="s">
        <v>101</v>
      </c>
      <c r="C4" s="71"/>
      <c r="D4" s="72"/>
      <c r="E4" s="72"/>
      <c r="F4" s="245"/>
      <c r="G4" s="246"/>
      <c r="H4" s="246"/>
      <c r="I4" s="246"/>
      <c r="J4" s="247"/>
      <c r="K4" s="118" t="s">
        <v>57</v>
      </c>
      <c r="L4" s="118" t="s">
        <v>57</v>
      </c>
      <c r="M4" s="118" t="s">
        <v>58</v>
      </c>
      <c r="N4" s="118" t="s">
        <v>58</v>
      </c>
      <c r="O4" s="249"/>
      <c r="P4" s="160" t="s">
        <v>59</v>
      </c>
      <c r="Q4" s="160" t="s">
        <v>60</v>
      </c>
      <c r="R4" s="160" t="s">
        <v>61</v>
      </c>
      <c r="S4" s="160" t="s">
        <v>62</v>
      </c>
      <c r="T4" s="160" t="s">
        <v>63</v>
      </c>
      <c r="U4" s="119" t="s">
        <v>64</v>
      </c>
    </row>
    <row r="5" spans="1:21" s="74" customFormat="1" ht="20.100000000000001" customHeight="1" x14ac:dyDescent="0.45">
      <c r="A5" s="70"/>
      <c r="B5" s="71"/>
      <c r="C5" s="71"/>
      <c r="D5" s="72"/>
      <c r="E5" s="72"/>
      <c r="F5" s="237" t="s">
        <v>68</v>
      </c>
      <c r="G5" s="237" t="s">
        <v>69</v>
      </c>
      <c r="H5" s="239" t="s">
        <v>70</v>
      </c>
      <c r="I5" s="240"/>
      <c r="J5" s="159" t="s">
        <v>91</v>
      </c>
      <c r="K5" s="120"/>
      <c r="L5" s="120"/>
      <c r="M5" s="118"/>
      <c r="N5" s="118"/>
      <c r="O5" s="121"/>
      <c r="P5" s="160"/>
      <c r="Q5" s="160"/>
      <c r="R5" s="160"/>
      <c r="S5" s="160"/>
      <c r="T5" s="160"/>
      <c r="U5" s="119"/>
    </row>
    <row r="6" spans="1:21" s="74" customFormat="1" ht="42" customHeight="1" x14ac:dyDescent="0.45">
      <c r="A6" s="70"/>
      <c r="B6" s="71"/>
      <c r="C6" s="71"/>
      <c r="D6" s="72"/>
      <c r="E6" s="72"/>
      <c r="F6" s="238"/>
      <c r="G6" s="238"/>
      <c r="H6" s="160" t="s">
        <v>103</v>
      </c>
      <c r="I6" s="160" t="s">
        <v>104</v>
      </c>
      <c r="J6" s="160"/>
      <c r="K6" s="120"/>
      <c r="L6" s="120"/>
      <c r="M6" s="118"/>
      <c r="N6" s="118"/>
      <c r="O6" s="121"/>
      <c r="P6" s="160"/>
      <c r="Q6" s="160"/>
      <c r="R6" s="160"/>
      <c r="S6" s="160"/>
      <c r="T6" s="160"/>
      <c r="U6" s="119"/>
    </row>
    <row r="7" spans="1:21" s="69" customFormat="1" ht="20.100000000000001" customHeight="1" thickBot="1" x14ac:dyDescent="0.5">
      <c r="A7" s="78"/>
      <c r="B7" s="79"/>
      <c r="C7" s="79"/>
      <c r="D7" s="80"/>
      <c r="E7" s="80"/>
      <c r="F7" s="81" t="s">
        <v>72</v>
      </c>
      <c r="G7" s="81" t="s">
        <v>72</v>
      </c>
      <c r="H7" s="81" t="s">
        <v>72</v>
      </c>
      <c r="I7" s="81" t="s">
        <v>72</v>
      </c>
      <c r="J7" s="81" t="s">
        <v>72</v>
      </c>
      <c r="K7" s="122" t="s">
        <v>73</v>
      </c>
      <c r="L7" s="122" t="s">
        <v>74</v>
      </c>
      <c r="M7" s="122" t="s">
        <v>74</v>
      </c>
      <c r="N7" s="122" t="s">
        <v>74</v>
      </c>
      <c r="O7" s="123" t="s">
        <v>75</v>
      </c>
      <c r="P7" s="81" t="s">
        <v>72</v>
      </c>
      <c r="Q7" s="81" t="s">
        <v>72</v>
      </c>
      <c r="R7" s="81" t="s">
        <v>72</v>
      </c>
      <c r="S7" s="81" t="s">
        <v>72</v>
      </c>
      <c r="T7" s="81" t="s">
        <v>72</v>
      </c>
      <c r="U7" s="84" t="s">
        <v>72</v>
      </c>
    </row>
    <row r="8" spans="1:21" ht="20.100000000000001" customHeight="1" x14ac:dyDescent="0.45">
      <c r="A8" s="85" t="s">
        <v>76</v>
      </c>
      <c r="B8" s="86">
        <v>2014</v>
      </c>
      <c r="C8" s="86">
        <v>4</v>
      </c>
      <c r="D8" s="87">
        <v>41746</v>
      </c>
      <c r="E8" s="87" t="s">
        <v>77</v>
      </c>
      <c r="F8" s="88">
        <v>42.2</v>
      </c>
      <c r="G8" s="88">
        <v>4.4000000000000004</v>
      </c>
      <c r="H8" s="88">
        <v>9.9499999999999993</v>
      </c>
      <c r="I8" s="88">
        <v>43.45</v>
      </c>
      <c r="J8" s="90">
        <f>+F8+G8+H8+I8</f>
        <v>100</v>
      </c>
      <c r="K8" s="124" t="s">
        <v>78</v>
      </c>
      <c r="L8" s="124">
        <v>9000</v>
      </c>
      <c r="M8" s="124">
        <v>13500</v>
      </c>
      <c r="N8" s="124">
        <v>11400</v>
      </c>
      <c r="O8" s="125">
        <v>150</v>
      </c>
      <c r="P8" s="88">
        <v>28.16</v>
      </c>
      <c r="Q8" s="88">
        <v>4.55</v>
      </c>
      <c r="R8" s="88">
        <v>0.35</v>
      </c>
      <c r="S8" s="88">
        <v>0.04</v>
      </c>
      <c r="T8" s="88">
        <v>0.13</v>
      </c>
      <c r="U8" s="126">
        <v>20.170000000000002</v>
      </c>
    </row>
    <row r="9" spans="1:21" ht="20.100000000000001" customHeight="1" x14ac:dyDescent="0.45">
      <c r="A9" s="21" t="s">
        <v>76</v>
      </c>
      <c r="B9" s="92">
        <v>2014</v>
      </c>
      <c r="C9" s="92">
        <v>7</v>
      </c>
      <c r="D9" s="93">
        <v>41842</v>
      </c>
      <c r="E9" s="93" t="s">
        <v>77</v>
      </c>
      <c r="F9" s="94">
        <v>51.3</v>
      </c>
      <c r="G9" s="94">
        <v>6</v>
      </c>
      <c r="H9" s="94">
        <v>10.59</v>
      </c>
      <c r="I9" s="94">
        <v>32.11</v>
      </c>
      <c r="J9" s="90">
        <f t="shared" ref="J9:J75" si="0">+F9+G9+H9+I9</f>
        <v>100</v>
      </c>
      <c r="K9" s="127" t="s">
        <v>78</v>
      </c>
      <c r="L9" s="127">
        <v>6740</v>
      </c>
      <c r="M9" s="127">
        <v>10000</v>
      </c>
      <c r="N9" s="127">
        <v>7950</v>
      </c>
      <c r="O9" s="128">
        <v>150</v>
      </c>
      <c r="P9" s="94">
        <v>21.17</v>
      </c>
      <c r="Q9" s="94">
        <v>3.53</v>
      </c>
      <c r="R9" s="94">
        <v>0.45</v>
      </c>
      <c r="S9" s="94" t="s">
        <v>79</v>
      </c>
      <c r="T9" s="94">
        <v>0.18</v>
      </c>
      <c r="U9" s="129">
        <v>17.37</v>
      </c>
    </row>
    <row r="10" spans="1:21" ht="20.100000000000001" customHeight="1" x14ac:dyDescent="0.45">
      <c r="A10" s="21" t="s">
        <v>76</v>
      </c>
      <c r="B10" s="92">
        <v>2014</v>
      </c>
      <c r="C10" s="92">
        <v>10</v>
      </c>
      <c r="D10" s="93">
        <v>41922</v>
      </c>
      <c r="E10" s="93" t="s">
        <v>77</v>
      </c>
      <c r="F10" s="94">
        <v>52</v>
      </c>
      <c r="G10" s="94">
        <v>5.8</v>
      </c>
      <c r="H10" s="94">
        <v>9.3000000000000007</v>
      </c>
      <c r="I10" s="94">
        <v>32.9</v>
      </c>
      <c r="J10" s="90">
        <f t="shared" si="0"/>
        <v>100</v>
      </c>
      <c r="K10" s="127" t="s">
        <v>78</v>
      </c>
      <c r="L10" s="127">
        <v>6660</v>
      </c>
      <c r="M10" s="127">
        <v>10100</v>
      </c>
      <c r="N10" s="127">
        <v>8080</v>
      </c>
      <c r="O10" s="128">
        <v>210</v>
      </c>
      <c r="P10" s="94">
        <v>21.02</v>
      </c>
      <c r="Q10" s="94">
        <v>3.16</v>
      </c>
      <c r="R10" s="94">
        <v>0.31</v>
      </c>
      <c r="S10" s="94" t="s">
        <v>79</v>
      </c>
      <c r="T10" s="94">
        <v>0.32</v>
      </c>
      <c r="U10" s="129">
        <v>17.39</v>
      </c>
    </row>
    <row r="11" spans="1:21" ht="20.100000000000001" customHeight="1" x14ac:dyDescent="0.45">
      <c r="A11" s="21" t="s">
        <v>76</v>
      </c>
      <c r="B11" s="92">
        <v>2014</v>
      </c>
      <c r="C11" s="92">
        <v>12</v>
      </c>
      <c r="D11" s="93">
        <v>41981</v>
      </c>
      <c r="E11" s="93" t="s">
        <v>77</v>
      </c>
      <c r="F11" s="94">
        <v>53.3</v>
      </c>
      <c r="G11" s="94">
        <v>6.6</v>
      </c>
      <c r="H11" s="94">
        <v>14.75</v>
      </c>
      <c r="I11" s="94">
        <v>25.35</v>
      </c>
      <c r="J11" s="90">
        <f t="shared" si="0"/>
        <v>100</v>
      </c>
      <c r="K11" s="127" t="s">
        <v>78</v>
      </c>
      <c r="L11" s="127">
        <v>6200</v>
      </c>
      <c r="M11" s="127">
        <v>11200</v>
      </c>
      <c r="N11" s="127">
        <v>9170</v>
      </c>
      <c r="O11" s="128">
        <v>120</v>
      </c>
      <c r="P11" s="94">
        <v>21.63</v>
      </c>
      <c r="Q11" s="94">
        <v>3.05</v>
      </c>
      <c r="R11" s="94">
        <v>0.13</v>
      </c>
      <c r="S11" s="94" t="s">
        <v>79</v>
      </c>
      <c r="T11" s="94">
        <v>0.35</v>
      </c>
      <c r="U11" s="129">
        <v>14.94</v>
      </c>
    </row>
    <row r="12" spans="1:21" ht="20.100000000000001" customHeight="1" x14ac:dyDescent="0.45">
      <c r="A12" s="21" t="s">
        <v>80</v>
      </c>
      <c r="B12" s="92">
        <v>2015</v>
      </c>
      <c r="C12" s="92">
        <v>4</v>
      </c>
      <c r="D12" s="93">
        <v>42104</v>
      </c>
      <c r="E12" s="93" t="s">
        <v>77</v>
      </c>
      <c r="F12" s="94">
        <v>57.18</v>
      </c>
      <c r="G12" s="94">
        <v>7.66</v>
      </c>
      <c r="H12" s="94">
        <v>10.32</v>
      </c>
      <c r="I12" s="94">
        <v>24.84</v>
      </c>
      <c r="J12" s="90">
        <f t="shared" si="0"/>
        <v>100</v>
      </c>
      <c r="K12" s="127">
        <v>6690</v>
      </c>
      <c r="L12" s="127">
        <v>5180</v>
      </c>
      <c r="M12" s="127">
        <v>8000</v>
      </c>
      <c r="N12" s="127">
        <v>6040</v>
      </c>
      <c r="O12" s="128">
        <v>124</v>
      </c>
      <c r="P12" s="94">
        <v>15.96</v>
      </c>
      <c r="Q12" s="94">
        <v>2.33</v>
      </c>
      <c r="R12" s="94">
        <v>0.56999999999999995</v>
      </c>
      <c r="S12" s="94" t="s">
        <v>79</v>
      </c>
      <c r="T12" s="94">
        <v>0.09</v>
      </c>
      <c r="U12" s="129">
        <v>16.21</v>
      </c>
    </row>
    <row r="13" spans="1:21" ht="20.100000000000001" customHeight="1" x14ac:dyDescent="0.45">
      <c r="A13" s="21" t="s">
        <v>80</v>
      </c>
      <c r="B13" s="92">
        <v>2015</v>
      </c>
      <c r="C13" s="92">
        <v>7</v>
      </c>
      <c r="D13" s="93">
        <v>42195</v>
      </c>
      <c r="E13" s="93" t="s">
        <v>77</v>
      </c>
      <c r="F13" s="94">
        <v>58.98</v>
      </c>
      <c r="G13" s="94">
        <v>6.36</v>
      </c>
      <c r="H13" s="94">
        <v>11.55</v>
      </c>
      <c r="I13" s="94">
        <v>23.11</v>
      </c>
      <c r="J13" s="90">
        <f t="shared" si="0"/>
        <v>100</v>
      </c>
      <c r="K13" s="127">
        <v>6740</v>
      </c>
      <c r="L13" s="127">
        <v>5050</v>
      </c>
      <c r="M13" s="127">
        <v>7420</v>
      </c>
      <c r="N13" s="127">
        <v>5450</v>
      </c>
      <c r="O13" s="128">
        <v>190</v>
      </c>
      <c r="P13" s="94">
        <v>14.97</v>
      </c>
      <c r="Q13" s="94">
        <v>2.16</v>
      </c>
      <c r="R13" s="94">
        <v>0.42</v>
      </c>
      <c r="S13" s="94">
        <v>0.15</v>
      </c>
      <c r="T13" s="94">
        <v>0.03</v>
      </c>
      <c r="U13" s="129">
        <v>16.93</v>
      </c>
    </row>
    <row r="14" spans="1:21" ht="20.100000000000001" customHeight="1" x14ac:dyDescent="0.45">
      <c r="A14" s="21" t="s">
        <v>80</v>
      </c>
      <c r="B14" s="92">
        <v>2015</v>
      </c>
      <c r="C14" s="92">
        <v>10</v>
      </c>
      <c r="D14" s="93">
        <v>42286</v>
      </c>
      <c r="E14" s="93" t="s">
        <v>77</v>
      </c>
      <c r="F14" s="94">
        <v>45.42</v>
      </c>
      <c r="G14" s="94">
        <v>7.17</v>
      </c>
      <c r="H14" s="94">
        <v>12.59</v>
      </c>
      <c r="I14" s="94">
        <v>34.82</v>
      </c>
      <c r="J14" s="90">
        <f t="shared" si="0"/>
        <v>100</v>
      </c>
      <c r="K14" s="127">
        <v>9630</v>
      </c>
      <c r="L14" s="127">
        <v>7790</v>
      </c>
      <c r="M14" s="127">
        <v>10340</v>
      </c>
      <c r="N14" s="127">
        <v>8520</v>
      </c>
      <c r="O14" s="128">
        <v>121</v>
      </c>
      <c r="P14" s="94">
        <v>22.86</v>
      </c>
      <c r="Q14" s="94">
        <v>3.05</v>
      </c>
      <c r="R14" s="94">
        <v>0.99</v>
      </c>
      <c r="S14" s="94">
        <v>0.02</v>
      </c>
      <c r="T14" s="94">
        <v>0.36</v>
      </c>
      <c r="U14" s="129">
        <v>20.13</v>
      </c>
    </row>
    <row r="15" spans="1:21" ht="20.100000000000001" customHeight="1" x14ac:dyDescent="0.45">
      <c r="A15" s="21" t="s">
        <v>80</v>
      </c>
      <c r="B15" s="92">
        <v>2015</v>
      </c>
      <c r="C15" s="92">
        <v>1</v>
      </c>
      <c r="D15" s="93">
        <v>42381</v>
      </c>
      <c r="E15" s="93" t="s">
        <v>77</v>
      </c>
      <c r="F15" s="94">
        <v>50.65</v>
      </c>
      <c r="G15" s="94">
        <v>7.4</v>
      </c>
      <c r="H15" s="94">
        <v>14.17</v>
      </c>
      <c r="I15" s="94">
        <v>27.78</v>
      </c>
      <c r="J15" s="90">
        <f t="shared" si="0"/>
        <v>100</v>
      </c>
      <c r="K15" s="127">
        <v>8700</v>
      </c>
      <c r="L15" s="127">
        <v>6630</v>
      </c>
      <c r="M15" s="127">
        <v>9010</v>
      </c>
      <c r="N15" s="127">
        <v>7120</v>
      </c>
      <c r="O15" s="128">
        <v>129</v>
      </c>
      <c r="P15" s="94">
        <v>19.54</v>
      </c>
      <c r="Q15" s="94">
        <v>2.75</v>
      </c>
      <c r="R15" s="94">
        <v>0.71</v>
      </c>
      <c r="S15" s="94">
        <v>0.05</v>
      </c>
      <c r="T15" s="94">
        <v>0.08</v>
      </c>
      <c r="U15" s="129">
        <v>18.82</v>
      </c>
    </row>
    <row r="16" spans="1:21" ht="20.100000000000001" customHeight="1" x14ac:dyDescent="0.45">
      <c r="A16" s="21" t="s">
        <v>81</v>
      </c>
      <c r="B16" s="92">
        <v>2016</v>
      </c>
      <c r="C16" s="92">
        <v>4</v>
      </c>
      <c r="D16" s="93">
        <v>42478</v>
      </c>
      <c r="E16" s="93" t="s">
        <v>77</v>
      </c>
      <c r="F16" s="94">
        <v>46.61</v>
      </c>
      <c r="G16" s="94">
        <v>9.6</v>
      </c>
      <c r="H16" s="94">
        <v>13.17</v>
      </c>
      <c r="I16" s="94">
        <v>30.62</v>
      </c>
      <c r="J16" s="90">
        <f t="shared" si="0"/>
        <v>100</v>
      </c>
      <c r="K16" s="127">
        <v>9000</v>
      </c>
      <c r="L16" s="127">
        <v>7080</v>
      </c>
      <c r="M16" s="127">
        <v>9400</v>
      </c>
      <c r="N16" s="127">
        <v>7530</v>
      </c>
      <c r="O16" s="128">
        <v>145</v>
      </c>
      <c r="P16" s="94">
        <v>24.56</v>
      </c>
      <c r="Q16" s="94">
        <v>3.13</v>
      </c>
      <c r="R16" s="94">
        <v>1.2</v>
      </c>
      <c r="S16" s="94">
        <v>0.06</v>
      </c>
      <c r="T16" s="94">
        <v>0.2</v>
      </c>
      <c r="U16" s="129">
        <v>14.64</v>
      </c>
    </row>
    <row r="17" spans="1:21" ht="20.100000000000001" customHeight="1" x14ac:dyDescent="0.45">
      <c r="A17" s="21" t="s">
        <v>81</v>
      </c>
      <c r="B17" s="92">
        <v>2016</v>
      </c>
      <c r="C17" s="92">
        <v>7</v>
      </c>
      <c r="D17" s="93">
        <v>42558</v>
      </c>
      <c r="E17" s="93" t="s">
        <v>77</v>
      </c>
      <c r="F17" s="94">
        <v>52.26</v>
      </c>
      <c r="G17" s="94">
        <v>8.94</v>
      </c>
      <c r="H17" s="94">
        <v>18.149999999999999</v>
      </c>
      <c r="I17" s="94">
        <v>20.65</v>
      </c>
      <c r="J17" s="90">
        <f t="shared" si="0"/>
        <v>100</v>
      </c>
      <c r="K17" s="127">
        <v>8650</v>
      </c>
      <c r="L17" s="127">
        <v>5990</v>
      </c>
      <c r="M17" s="127">
        <v>8280</v>
      </c>
      <c r="N17" s="127">
        <v>6310</v>
      </c>
      <c r="O17" s="128">
        <v>136</v>
      </c>
      <c r="P17" s="94">
        <v>21.29</v>
      </c>
      <c r="Q17" s="94">
        <v>2.88</v>
      </c>
      <c r="R17" s="94">
        <v>0.79</v>
      </c>
      <c r="S17" s="94">
        <v>0.03</v>
      </c>
      <c r="T17" s="94">
        <v>0.18</v>
      </c>
      <c r="U17" s="129">
        <v>13.63</v>
      </c>
    </row>
    <row r="18" spans="1:21" ht="20.100000000000001" customHeight="1" x14ac:dyDescent="0.45">
      <c r="A18" s="21" t="s">
        <v>81</v>
      </c>
      <c r="B18" s="92">
        <v>2016</v>
      </c>
      <c r="C18" s="92">
        <v>10</v>
      </c>
      <c r="D18" s="93">
        <v>42656</v>
      </c>
      <c r="E18" s="93" t="s">
        <v>77</v>
      </c>
      <c r="F18" s="94">
        <v>40.840000000000003</v>
      </c>
      <c r="G18" s="94">
        <v>8.64</v>
      </c>
      <c r="H18" s="94">
        <v>16.670000000000002</v>
      </c>
      <c r="I18" s="94">
        <v>33.85</v>
      </c>
      <c r="J18" s="90">
        <f t="shared" si="0"/>
        <v>100</v>
      </c>
      <c r="K18" s="127">
        <v>10930</v>
      </c>
      <c r="L18" s="127">
        <v>8490</v>
      </c>
      <c r="M18" s="127">
        <v>11200</v>
      </c>
      <c r="N18" s="127">
        <v>9330</v>
      </c>
      <c r="O18" s="128">
        <v>136</v>
      </c>
      <c r="P18" s="94">
        <v>28.03</v>
      </c>
      <c r="Q18" s="94">
        <v>3.72</v>
      </c>
      <c r="R18" s="94">
        <v>0.56000000000000005</v>
      </c>
      <c r="S18" s="94">
        <v>0.04</v>
      </c>
      <c r="T18" s="94">
        <v>0.32</v>
      </c>
      <c r="U18" s="129">
        <v>17.850000000000001</v>
      </c>
    </row>
    <row r="19" spans="1:21" ht="20.100000000000001" customHeight="1" x14ac:dyDescent="0.45">
      <c r="A19" s="21" t="s">
        <v>81</v>
      </c>
      <c r="B19" s="92">
        <v>2016</v>
      </c>
      <c r="C19" s="92">
        <v>1</v>
      </c>
      <c r="D19" s="93">
        <v>42745</v>
      </c>
      <c r="E19" s="93" t="s">
        <v>77</v>
      </c>
      <c r="F19" s="94">
        <v>50.56</v>
      </c>
      <c r="G19" s="94">
        <v>7.43</v>
      </c>
      <c r="H19" s="94">
        <v>15.36</v>
      </c>
      <c r="I19" s="94">
        <v>26.65</v>
      </c>
      <c r="J19" s="90">
        <f t="shared" si="0"/>
        <v>100</v>
      </c>
      <c r="K19" s="127">
        <v>8890</v>
      </c>
      <c r="L19" s="127">
        <v>6640</v>
      </c>
      <c r="M19" s="127">
        <v>9150</v>
      </c>
      <c r="N19" s="127">
        <v>7170</v>
      </c>
      <c r="O19" s="128">
        <v>164</v>
      </c>
      <c r="P19" s="94">
        <v>23.9</v>
      </c>
      <c r="Q19" s="94">
        <v>3.17</v>
      </c>
      <c r="R19" s="94">
        <v>0.68</v>
      </c>
      <c r="S19" s="94">
        <v>0.04</v>
      </c>
      <c r="T19" s="94">
        <v>0.25</v>
      </c>
      <c r="U19" s="129">
        <v>13.97</v>
      </c>
    </row>
    <row r="20" spans="1:21" ht="20.100000000000001" customHeight="1" x14ac:dyDescent="0.45">
      <c r="A20" s="21" t="s">
        <v>82</v>
      </c>
      <c r="B20" s="92">
        <v>2017</v>
      </c>
      <c r="C20" s="92">
        <v>4</v>
      </c>
      <c r="D20" s="93">
        <v>42835</v>
      </c>
      <c r="E20" s="93" t="s">
        <v>77</v>
      </c>
      <c r="F20" s="94">
        <v>51.3</v>
      </c>
      <c r="G20" s="94">
        <v>6.93</v>
      </c>
      <c r="H20" s="94">
        <v>13.93</v>
      </c>
      <c r="I20" s="94">
        <v>27.84</v>
      </c>
      <c r="J20" s="90">
        <f t="shared" si="0"/>
        <v>100</v>
      </c>
      <c r="K20" s="127">
        <v>8620</v>
      </c>
      <c r="L20" s="127">
        <v>6580</v>
      </c>
      <c r="M20" s="127">
        <v>9200</v>
      </c>
      <c r="N20" s="127">
        <v>7200</v>
      </c>
      <c r="O20" s="128">
        <v>132</v>
      </c>
      <c r="P20" s="94">
        <v>23.4</v>
      </c>
      <c r="Q20" s="94">
        <v>3.17</v>
      </c>
      <c r="R20" s="94">
        <v>0.74</v>
      </c>
      <c r="S20" s="94">
        <v>0.01</v>
      </c>
      <c r="T20" s="94">
        <v>0.25</v>
      </c>
      <c r="U20" s="129">
        <v>14.2</v>
      </c>
    </row>
    <row r="21" spans="1:21" ht="20.100000000000001" customHeight="1" x14ac:dyDescent="0.45">
      <c r="A21" s="21" t="s">
        <v>82</v>
      </c>
      <c r="B21" s="92">
        <v>2017</v>
      </c>
      <c r="C21" s="92">
        <v>7</v>
      </c>
      <c r="D21" s="93">
        <v>42922</v>
      </c>
      <c r="E21" s="93" t="s">
        <v>77</v>
      </c>
      <c r="F21" s="94">
        <v>53.91</v>
      </c>
      <c r="G21" s="94">
        <v>5.98</v>
      </c>
      <c r="H21" s="94">
        <v>12.42</v>
      </c>
      <c r="I21" s="94">
        <v>27.69</v>
      </c>
      <c r="J21" s="90">
        <f t="shared" si="0"/>
        <v>100</v>
      </c>
      <c r="K21" s="127">
        <v>8020</v>
      </c>
      <c r="L21" s="127">
        <v>6200</v>
      </c>
      <c r="M21" s="127">
        <v>8940</v>
      </c>
      <c r="N21" s="127">
        <v>7000</v>
      </c>
      <c r="O21" s="128">
        <v>148</v>
      </c>
      <c r="P21" s="94">
        <v>19.72</v>
      </c>
      <c r="Q21" s="94">
        <v>2.6</v>
      </c>
      <c r="R21" s="94">
        <v>0.72</v>
      </c>
      <c r="S21" s="94">
        <v>0.01</v>
      </c>
      <c r="T21" s="94">
        <v>0.1</v>
      </c>
      <c r="U21" s="129">
        <v>16.96</v>
      </c>
    </row>
    <row r="22" spans="1:21" ht="20.100000000000001" customHeight="1" x14ac:dyDescent="0.45">
      <c r="A22" s="21" t="s">
        <v>82</v>
      </c>
      <c r="B22" s="92">
        <v>2017</v>
      </c>
      <c r="C22" s="92">
        <v>10</v>
      </c>
      <c r="D22" s="93">
        <v>43010</v>
      </c>
      <c r="E22" s="93" t="s">
        <v>77</v>
      </c>
      <c r="F22" s="94">
        <v>53.94</v>
      </c>
      <c r="G22" s="94">
        <v>5.72</v>
      </c>
      <c r="H22" s="94">
        <v>10.67</v>
      </c>
      <c r="I22" s="94">
        <v>29.67</v>
      </c>
      <c r="J22" s="90">
        <f t="shared" si="0"/>
        <v>100</v>
      </c>
      <c r="K22" s="127">
        <v>7800</v>
      </c>
      <c r="L22" s="127">
        <v>6240</v>
      </c>
      <c r="M22" s="127">
        <v>9150</v>
      </c>
      <c r="N22" s="127">
        <v>7010</v>
      </c>
      <c r="O22" s="128">
        <v>150</v>
      </c>
      <c r="P22" s="94">
        <v>24.63</v>
      </c>
      <c r="Q22" s="94">
        <v>3.49</v>
      </c>
      <c r="R22" s="94">
        <v>0.5</v>
      </c>
      <c r="S22" s="94">
        <v>0.01</v>
      </c>
      <c r="T22" s="94">
        <v>0.09</v>
      </c>
      <c r="U22" s="129">
        <v>11.62</v>
      </c>
    </row>
    <row r="23" spans="1:21" ht="20.100000000000001" customHeight="1" x14ac:dyDescent="0.45">
      <c r="A23" s="21" t="s">
        <v>82</v>
      </c>
      <c r="B23" s="92">
        <v>2017</v>
      </c>
      <c r="C23" s="92">
        <v>1</v>
      </c>
      <c r="D23" s="93">
        <v>43111</v>
      </c>
      <c r="E23" s="93" t="s">
        <v>77</v>
      </c>
      <c r="F23" s="94">
        <v>53.38</v>
      </c>
      <c r="G23" s="94">
        <v>4.0199999999999996</v>
      </c>
      <c r="H23" s="94">
        <v>6.24</v>
      </c>
      <c r="I23" s="94">
        <v>36.36</v>
      </c>
      <c r="J23" s="90">
        <f t="shared" si="0"/>
        <v>100</v>
      </c>
      <c r="K23" s="127">
        <v>7590</v>
      </c>
      <c r="L23" s="127">
        <v>6680</v>
      </c>
      <c r="M23" s="127">
        <v>9120</v>
      </c>
      <c r="N23" s="127">
        <v>7190</v>
      </c>
      <c r="O23" s="128">
        <v>116</v>
      </c>
      <c r="P23" s="94">
        <v>20.2</v>
      </c>
      <c r="Q23" s="94">
        <v>2.61</v>
      </c>
      <c r="R23" s="94">
        <v>0.36</v>
      </c>
      <c r="S23" s="94">
        <v>0.01</v>
      </c>
      <c r="T23" s="94">
        <v>0.34</v>
      </c>
      <c r="U23" s="129">
        <v>19.079999999999998</v>
      </c>
    </row>
    <row r="24" spans="1:21" ht="20.100000000000001" customHeight="1" x14ac:dyDescent="0.45">
      <c r="A24" s="21" t="s">
        <v>83</v>
      </c>
      <c r="B24" s="92">
        <v>2018</v>
      </c>
      <c r="C24" s="92">
        <v>4</v>
      </c>
      <c r="D24" s="93">
        <v>43196</v>
      </c>
      <c r="E24" s="93" t="s">
        <v>77</v>
      </c>
      <c r="F24" s="94">
        <v>38.35</v>
      </c>
      <c r="G24" s="94">
        <v>5.51</v>
      </c>
      <c r="H24" s="94">
        <v>9.7100000000000009</v>
      </c>
      <c r="I24" s="94">
        <v>46.43</v>
      </c>
      <c r="J24" s="90">
        <f t="shared" si="0"/>
        <v>100</v>
      </c>
      <c r="K24" s="127">
        <v>11000</v>
      </c>
      <c r="L24" s="127">
        <v>9620</v>
      </c>
      <c r="M24" s="127">
        <v>12760</v>
      </c>
      <c r="N24" s="127">
        <v>10790</v>
      </c>
      <c r="O24" s="128">
        <v>122</v>
      </c>
      <c r="P24" s="94">
        <v>31.65</v>
      </c>
      <c r="Q24" s="94">
        <v>4.3899999999999997</v>
      </c>
      <c r="R24" s="94">
        <v>0.5</v>
      </c>
      <c r="S24" s="94" t="s">
        <v>86</v>
      </c>
      <c r="T24" s="94">
        <v>0.12</v>
      </c>
      <c r="U24" s="129">
        <v>19.45</v>
      </c>
    </row>
    <row r="25" spans="1:21" ht="20.100000000000001" customHeight="1" x14ac:dyDescent="0.45">
      <c r="A25" s="21" t="s">
        <v>83</v>
      </c>
      <c r="B25" s="92">
        <v>2018</v>
      </c>
      <c r="C25" s="92">
        <v>7</v>
      </c>
      <c r="D25" s="93">
        <v>43283</v>
      </c>
      <c r="E25" s="93" t="s">
        <v>77</v>
      </c>
      <c r="F25" s="94">
        <v>48.38</v>
      </c>
      <c r="G25" s="94">
        <v>5.97</v>
      </c>
      <c r="H25" s="94">
        <v>17.149999999999999</v>
      </c>
      <c r="I25" s="94">
        <v>28.5</v>
      </c>
      <c r="J25" s="90">
        <f t="shared" si="0"/>
        <v>100</v>
      </c>
      <c r="K25" s="127">
        <v>9900</v>
      </c>
      <c r="L25" s="127">
        <v>7360</v>
      </c>
      <c r="M25" s="127">
        <v>10000</v>
      </c>
      <c r="N25" s="127">
        <v>8080</v>
      </c>
      <c r="O25" s="128">
        <v>154</v>
      </c>
      <c r="P25" s="94">
        <v>26.34</v>
      </c>
      <c r="Q25" s="94">
        <v>3.08</v>
      </c>
      <c r="R25" s="94">
        <v>0.54</v>
      </c>
      <c r="S25" s="94" t="s">
        <v>79</v>
      </c>
      <c r="T25" s="94">
        <v>0.19</v>
      </c>
      <c r="U25" s="129">
        <v>15.49</v>
      </c>
    </row>
    <row r="26" spans="1:21" ht="20.100000000000001" customHeight="1" x14ac:dyDescent="0.45">
      <c r="A26" s="21" t="s">
        <v>83</v>
      </c>
      <c r="B26" s="92">
        <v>2018</v>
      </c>
      <c r="C26" s="92">
        <v>10</v>
      </c>
      <c r="D26" s="93">
        <v>43374</v>
      </c>
      <c r="E26" s="93" t="s">
        <v>77</v>
      </c>
      <c r="F26" s="94">
        <v>49.95</v>
      </c>
      <c r="G26" s="94">
        <v>7.44</v>
      </c>
      <c r="H26" s="94">
        <v>15.64</v>
      </c>
      <c r="I26" s="94">
        <v>26.97</v>
      </c>
      <c r="J26" s="90">
        <f t="shared" si="0"/>
        <v>100</v>
      </c>
      <c r="K26" s="127">
        <v>9080</v>
      </c>
      <c r="L26" s="127">
        <v>6780</v>
      </c>
      <c r="M26" s="127">
        <v>9460</v>
      </c>
      <c r="N26" s="127">
        <v>7530</v>
      </c>
      <c r="O26" s="128">
        <v>125</v>
      </c>
      <c r="P26" s="94">
        <v>23.65</v>
      </c>
      <c r="Q26" s="94">
        <v>2.9</v>
      </c>
      <c r="R26" s="94">
        <v>0.52</v>
      </c>
      <c r="S26" s="94">
        <v>0.01</v>
      </c>
      <c r="T26" s="94">
        <v>0.18</v>
      </c>
      <c r="U26" s="129">
        <v>15.35</v>
      </c>
    </row>
    <row r="27" spans="1:21" ht="20.100000000000001" customHeight="1" x14ac:dyDescent="0.45">
      <c r="A27" s="21" t="s">
        <v>83</v>
      </c>
      <c r="B27" s="92">
        <v>2018</v>
      </c>
      <c r="C27" s="92">
        <v>1</v>
      </c>
      <c r="D27" s="93">
        <v>43486</v>
      </c>
      <c r="E27" s="93" t="s">
        <v>77</v>
      </c>
      <c r="F27" s="94">
        <v>47.61</v>
      </c>
      <c r="G27" s="94">
        <v>6.72</v>
      </c>
      <c r="H27" s="94">
        <v>16.5</v>
      </c>
      <c r="I27" s="94">
        <v>29.17</v>
      </c>
      <c r="J27" s="90">
        <f t="shared" si="0"/>
        <v>100</v>
      </c>
      <c r="K27" s="127">
        <v>9830</v>
      </c>
      <c r="L27" s="127">
        <v>7410</v>
      </c>
      <c r="M27" s="127">
        <v>11000</v>
      </c>
      <c r="N27" s="127">
        <v>9000</v>
      </c>
      <c r="O27" s="128">
        <v>114</v>
      </c>
      <c r="P27" s="94">
        <v>31.86</v>
      </c>
      <c r="Q27" s="94">
        <v>3.66</v>
      </c>
      <c r="R27" s="94">
        <v>0.28999999999999998</v>
      </c>
      <c r="S27" s="94">
        <v>0.01</v>
      </c>
      <c r="T27" s="94">
        <v>0.14000000000000001</v>
      </c>
      <c r="U27" s="129">
        <v>9.7100000000000009</v>
      </c>
    </row>
    <row r="28" spans="1:21" ht="20.100000000000001" customHeight="1" x14ac:dyDescent="0.45">
      <c r="A28" s="21" t="s">
        <v>87</v>
      </c>
      <c r="B28" s="92">
        <v>2019</v>
      </c>
      <c r="C28" s="92">
        <v>4</v>
      </c>
      <c r="D28" s="93">
        <v>43560</v>
      </c>
      <c r="E28" s="93" t="s">
        <v>77</v>
      </c>
      <c r="F28" s="94">
        <v>57.87</v>
      </c>
      <c r="G28" s="94">
        <v>4.62</v>
      </c>
      <c r="H28" s="94">
        <v>11.81</v>
      </c>
      <c r="I28" s="94">
        <v>25.7</v>
      </c>
      <c r="J28" s="90">
        <f t="shared" si="0"/>
        <v>100</v>
      </c>
      <c r="K28" s="127">
        <v>7320</v>
      </c>
      <c r="L28" s="127">
        <v>5610</v>
      </c>
      <c r="M28" s="127">
        <v>9000</v>
      </c>
      <c r="N28" s="127">
        <v>6950</v>
      </c>
      <c r="O28" s="128">
        <v>159</v>
      </c>
      <c r="P28" s="94">
        <v>19.75</v>
      </c>
      <c r="Q28" s="94">
        <v>2.65</v>
      </c>
      <c r="R28" s="94">
        <v>0.47</v>
      </c>
      <c r="S28" s="94">
        <v>0.03</v>
      </c>
      <c r="T28" s="94">
        <v>0.32</v>
      </c>
      <c r="U28" s="129">
        <v>14.29</v>
      </c>
    </row>
    <row r="29" spans="1:21" ht="20.100000000000001" customHeight="1" x14ac:dyDescent="0.45">
      <c r="A29" s="21" t="s">
        <v>88</v>
      </c>
      <c r="B29" s="92">
        <v>2019</v>
      </c>
      <c r="C29" s="92">
        <v>5</v>
      </c>
      <c r="D29" s="93">
        <v>43598</v>
      </c>
      <c r="E29" s="93" t="s">
        <v>89</v>
      </c>
      <c r="F29" s="94">
        <v>38.94</v>
      </c>
      <c r="G29" s="94">
        <v>8.26</v>
      </c>
      <c r="H29" s="94">
        <v>28.42</v>
      </c>
      <c r="I29" s="94">
        <v>24.38</v>
      </c>
      <c r="J29" s="90">
        <f t="shared" si="0"/>
        <v>100</v>
      </c>
      <c r="K29" s="127">
        <v>13100</v>
      </c>
      <c r="L29" s="127">
        <v>8950</v>
      </c>
      <c r="M29" s="127">
        <v>14100</v>
      </c>
      <c r="N29" s="127">
        <v>12200</v>
      </c>
      <c r="O29" s="128">
        <v>86</v>
      </c>
      <c r="P29" s="94">
        <v>32.78</v>
      </c>
      <c r="Q29" s="94">
        <v>4.2300000000000004</v>
      </c>
      <c r="R29" s="94">
        <v>0.41</v>
      </c>
      <c r="S29" s="94">
        <v>0.05</v>
      </c>
      <c r="T29" s="94">
        <v>0.54</v>
      </c>
      <c r="U29" s="129">
        <v>14.79</v>
      </c>
    </row>
    <row r="30" spans="1:21" ht="20.100000000000001" customHeight="1" x14ac:dyDescent="0.45">
      <c r="A30" s="21" t="s">
        <v>88</v>
      </c>
      <c r="B30" s="92">
        <v>2019</v>
      </c>
      <c r="C30" s="92">
        <v>7</v>
      </c>
      <c r="D30" s="93">
        <v>43650</v>
      </c>
      <c r="E30" s="93" t="s">
        <v>77</v>
      </c>
      <c r="F30" s="94">
        <v>40.85</v>
      </c>
      <c r="G30" s="94">
        <v>4.7699999999999996</v>
      </c>
      <c r="H30" s="94">
        <v>19.13</v>
      </c>
      <c r="I30" s="94">
        <v>35.25</v>
      </c>
      <c r="J30" s="90">
        <f t="shared" si="0"/>
        <v>100</v>
      </c>
      <c r="K30" s="127">
        <v>12010</v>
      </c>
      <c r="L30" s="127">
        <v>9200</v>
      </c>
      <c r="M30" s="127">
        <v>12130</v>
      </c>
      <c r="N30" s="127">
        <v>10250</v>
      </c>
      <c r="O30" s="128">
        <v>135</v>
      </c>
      <c r="P30" s="94">
        <v>30.76</v>
      </c>
      <c r="Q30" s="94">
        <v>3.78</v>
      </c>
      <c r="R30" s="94">
        <v>0.6</v>
      </c>
      <c r="S30" s="94">
        <v>0.04</v>
      </c>
      <c r="T30" s="94">
        <v>0.51</v>
      </c>
      <c r="U30" s="129">
        <v>18.690000000000001</v>
      </c>
    </row>
    <row r="31" spans="1:21" ht="20.100000000000001" customHeight="1" x14ac:dyDescent="0.45">
      <c r="A31" s="21" t="s">
        <v>88</v>
      </c>
      <c r="B31" s="92">
        <v>2019</v>
      </c>
      <c r="C31" s="92">
        <v>8</v>
      </c>
      <c r="D31" s="93">
        <v>43682</v>
      </c>
      <c r="E31" s="93" t="s">
        <v>89</v>
      </c>
      <c r="F31" s="94">
        <v>44.35</v>
      </c>
      <c r="G31" s="94">
        <v>3.92</v>
      </c>
      <c r="H31" s="94">
        <v>22.57</v>
      </c>
      <c r="I31" s="94">
        <v>29.16</v>
      </c>
      <c r="J31" s="90">
        <f t="shared" si="0"/>
        <v>100</v>
      </c>
      <c r="K31" s="127">
        <v>11900</v>
      </c>
      <c r="L31" s="127">
        <v>8620</v>
      </c>
      <c r="M31" s="127">
        <v>12000</v>
      </c>
      <c r="N31" s="127">
        <v>10200</v>
      </c>
      <c r="O31" s="128">
        <v>97</v>
      </c>
      <c r="P31" s="94">
        <v>29.61</v>
      </c>
      <c r="Q31" s="94">
        <v>2.99</v>
      </c>
      <c r="R31" s="94">
        <v>0.31</v>
      </c>
      <c r="S31" s="94">
        <v>0.02</v>
      </c>
      <c r="T31" s="94">
        <v>0.22</v>
      </c>
      <c r="U31" s="129">
        <v>18.579999999999998</v>
      </c>
    </row>
    <row r="32" spans="1:21" ht="20.100000000000001" customHeight="1" x14ac:dyDescent="0.45">
      <c r="A32" s="21" t="s">
        <v>88</v>
      </c>
      <c r="B32" s="92">
        <v>2019</v>
      </c>
      <c r="C32" s="92">
        <v>10</v>
      </c>
      <c r="D32" s="93">
        <v>43741</v>
      </c>
      <c r="E32" s="93" t="s">
        <v>77</v>
      </c>
      <c r="F32" s="94">
        <v>38.47</v>
      </c>
      <c r="G32" s="94">
        <v>4.6900000000000004</v>
      </c>
      <c r="H32" s="94">
        <v>22.31</v>
      </c>
      <c r="I32" s="94">
        <v>34.53</v>
      </c>
      <c r="J32" s="90">
        <f t="shared" si="0"/>
        <v>100</v>
      </c>
      <c r="K32" s="127">
        <v>13010</v>
      </c>
      <c r="L32" s="127">
        <v>9750</v>
      </c>
      <c r="M32" s="127">
        <v>13050</v>
      </c>
      <c r="N32" s="127">
        <v>11300</v>
      </c>
      <c r="O32" s="128">
        <v>60</v>
      </c>
      <c r="P32" s="94">
        <v>25.79</v>
      </c>
      <c r="Q32" s="94">
        <v>3.45</v>
      </c>
      <c r="R32" s="94">
        <v>0.41</v>
      </c>
      <c r="S32" s="94">
        <v>0.02</v>
      </c>
      <c r="T32" s="94">
        <v>0.28000000000000003</v>
      </c>
      <c r="U32" s="129">
        <v>26.89</v>
      </c>
    </row>
    <row r="33" spans="1:21" ht="20.100000000000001" customHeight="1" x14ac:dyDescent="0.45">
      <c r="A33" s="21" t="s">
        <v>88</v>
      </c>
      <c r="B33" s="92">
        <v>2019</v>
      </c>
      <c r="C33" s="92">
        <v>11</v>
      </c>
      <c r="D33" s="93">
        <v>43770</v>
      </c>
      <c r="E33" s="93" t="s">
        <v>89</v>
      </c>
      <c r="F33" s="94">
        <v>54.21</v>
      </c>
      <c r="G33" s="94">
        <v>4.43</v>
      </c>
      <c r="H33" s="94">
        <v>14.38</v>
      </c>
      <c r="I33" s="94">
        <v>26.98</v>
      </c>
      <c r="J33" s="90">
        <f t="shared" si="0"/>
        <v>100</v>
      </c>
      <c r="K33" s="127">
        <v>8540</v>
      </c>
      <c r="L33" s="127">
        <v>6440</v>
      </c>
      <c r="M33" s="127">
        <v>10130</v>
      </c>
      <c r="N33" s="127">
        <v>8120</v>
      </c>
      <c r="O33" s="128">
        <v>145</v>
      </c>
      <c r="P33" s="94">
        <v>21.44</v>
      </c>
      <c r="Q33" s="94">
        <v>2.9</v>
      </c>
      <c r="R33" s="94">
        <v>0.43</v>
      </c>
      <c r="S33" s="94">
        <v>0.04</v>
      </c>
      <c r="T33" s="94">
        <v>0.32</v>
      </c>
      <c r="U33" s="129">
        <v>16.23</v>
      </c>
    </row>
    <row r="34" spans="1:21" ht="20.100000000000001" customHeight="1" x14ac:dyDescent="0.45">
      <c r="A34" s="21" t="s">
        <v>88</v>
      </c>
      <c r="B34" s="92">
        <v>2019</v>
      </c>
      <c r="C34" s="92">
        <v>1</v>
      </c>
      <c r="D34" s="93">
        <v>43839</v>
      </c>
      <c r="E34" s="93" t="s">
        <v>77</v>
      </c>
      <c r="F34" s="94">
        <v>39.770000000000003</v>
      </c>
      <c r="G34" s="94">
        <v>4.42</v>
      </c>
      <c r="H34" s="94">
        <v>15.97</v>
      </c>
      <c r="I34" s="94">
        <v>39.840000000000003</v>
      </c>
      <c r="J34" s="90">
        <f t="shared" si="0"/>
        <v>100</v>
      </c>
      <c r="K34" s="127">
        <v>11840</v>
      </c>
      <c r="L34" s="127">
        <v>9500</v>
      </c>
      <c r="M34" s="127">
        <v>12760</v>
      </c>
      <c r="N34" s="127">
        <v>10880</v>
      </c>
      <c r="O34" s="128">
        <v>99</v>
      </c>
      <c r="P34" s="94">
        <v>34.909999999999997</v>
      </c>
      <c r="Q34" s="94">
        <v>3.84</v>
      </c>
      <c r="R34" s="94">
        <v>0.46</v>
      </c>
      <c r="S34" s="94">
        <v>0.06</v>
      </c>
      <c r="T34" s="94">
        <v>0.4</v>
      </c>
      <c r="U34" s="129">
        <v>16.14</v>
      </c>
    </row>
    <row r="35" spans="1:21" ht="20.100000000000001" customHeight="1" x14ac:dyDescent="0.45">
      <c r="A35" s="21" t="s">
        <v>88</v>
      </c>
      <c r="B35" s="92">
        <v>2019</v>
      </c>
      <c r="C35" s="92">
        <v>2</v>
      </c>
      <c r="D35" s="93">
        <v>43881</v>
      </c>
      <c r="E35" s="99" t="s">
        <v>89</v>
      </c>
      <c r="F35" s="94">
        <v>40.840000000000003</v>
      </c>
      <c r="G35" s="94">
        <v>7.09</v>
      </c>
      <c r="H35" s="94">
        <v>23.61</v>
      </c>
      <c r="I35" s="94">
        <v>28.46</v>
      </c>
      <c r="J35" s="90">
        <f t="shared" si="0"/>
        <v>100</v>
      </c>
      <c r="K35" s="127">
        <v>12220</v>
      </c>
      <c r="L35" s="127">
        <v>8790</v>
      </c>
      <c r="M35" s="127">
        <v>14180</v>
      </c>
      <c r="N35" s="127">
        <v>12300</v>
      </c>
      <c r="O35" s="128">
        <v>87</v>
      </c>
      <c r="P35" s="94">
        <v>33.409999999999997</v>
      </c>
      <c r="Q35" s="94">
        <v>3.78</v>
      </c>
      <c r="R35" s="94">
        <v>0.47</v>
      </c>
      <c r="S35" s="94">
        <v>0.05</v>
      </c>
      <c r="T35" s="94">
        <v>0.47</v>
      </c>
      <c r="U35" s="129">
        <v>13.89</v>
      </c>
    </row>
    <row r="36" spans="1:21" ht="20.100000000000001" customHeight="1" x14ac:dyDescent="0.45">
      <c r="A36" s="21" t="s">
        <v>113</v>
      </c>
      <c r="B36" s="8">
        <v>2020</v>
      </c>
      <c r="C36" s="8">
        <v>4</v>
      </c>
      <c r="D36" s="9">
        <v>43924</v>
      </c>
      <c r="E36" s="10" t="s">
        <v>77</v>
      </c>
      <c r="F36" s="11">
        <v>45.47</v>
      </c>
      <c r="G36" s="11">
        <v>4.29</v>
      </c>
      <c r="H36" s="11">
        <v>16.84</v>
      </c>
      <c r="I36" s="11">
        <v>33.400000000000006</v>
      </c>
      <c r="J36" s="22">
        <f t="shared" si="0"/>
        <v>100</v>
      </c>
      <c r="K36" s="23">
        <v>10790</v>
      </c>
      <c r="L36" s="23">
        <v>8330</v>
      </c>
      <c r="M36" s="23">
        <v>11460</v>
      </c>
      <c r="N36" s="23">
        <v>9540</v>
      </c>
      <c r="O36" s="24">
        <v>120</v>
      </c>
      <c r="P36" s="11">
        <v>31.42</v>
      </c>
      <c r="Q36" s="11">
        <v>3.54</v>
      </c>
      <c r="R36" s="11">
        <v>0.68</v>
      </c>
      <c r="S36" s="11">
        <v>0.05</v>
      </c>
      <c r="T36" s="11">
        <v>0.28000000000000003</v>
      </c>
      <c r="U36" s="25">
        <v>14.27</v>
      </c>
    </row>
    <row r="37" spans="1:21" ht="20.100000000000001" customHeight="1" x14ac:dyDescent="0.45">
      <c r="A37" s="21" t="s">
        <v>113</v>
      </c>
      <c r="B37" s="8">
        <v>2020</v>
      </c>
      <c r="C37" s="8">
        <v>4</v>
      </c>
      <c r="D37" s="9">
        <v>43924</v>
      </c>
      <c r="E37" s="10" t="s">
        <v>89</v>
      </c>
      <c r="F37" s="11">
        <v>43.57</v>
      </c>
      <c r="G37" s="11">
        <v>5.08</v>
      </c>
      <c r="H37" s="11">
        <v>21.39</v>
      </c>
      <c r="I37" s="11">
        <v>29.96</v>
      </c>
      <c r="J37" s="22">
        <f t="shared" si="0"/>
        <v>100</v>
      </c>
      <c r="K37" s="23">
        <v>11720</v>
      </c>
      <c r="L37" s="23">
        <v>8580</v>
      </c>
      <c r="M37" s="23">
        <v>11920</v>
      </c>
      <c r="N37" s="23">
        <v>10040</v>
      </c>
      <c r="O37" s="24">
        <v>99</v>
      </c>
      <c r="P37" s="11">
        <v>33.799999999999997</v>
      </c>
      <c r="Q37" s="11">
        <v>3.52</v>
      </c>
      <c r="R37" s="11">
        <v>0.82</v>
      </c>
      <c r="S37" s="11">
        <v>0.05</v>
      </c>
      <c r="T37" s="11">
        <v>0.28999999999999998</v>
      </c>
      <c r="U37" s="25">
        <v>12.87</v>
      </c>
    </row>
    <row r="38" spans="1:21" ht="20.100000000000001" customHeight="1" x14ac:dyDescent="0.45">
      <c r="A38" s="21" t="s">
        <v>113</v>
      </c>
      <c r="B38" s="8">
        <v>2020</v>
      </c>
      <c r="C38" s="8">
        <v>7</v>
      </c>
      <c r="D38" s="9">
        <v>44014</v>
      </c>
      <c r="E38" s="10" t="s">
        <v>77</v>
      </c>
      <c r="F38" s="11">
        <v>52.14</v>
      </c>
      <c r="G38" s="11">
        <v>3.93</v>
      </c>
      <c r="H38" s="11">
        <v>16.8</v>
      </c>
      <c r="I38" s="11">
        <v>27.13</v>
      </c>
      <c r="J38" s="22">
        <f t="shared" si="0"/>
        <v>100</v>
      </c>
      <c r="K38" s="23">
        <v>9410</v>
      </c>
      <c r="L38" s="23">
        <v>6950</v>
      </c>
      <c r="M38" s="23">
        <v>10750</v>
      </c>
      <c r="N38" s="23">
        <v>8740</v>
      </c>
      <c r="O38" s="24">
        <v>142</v>
      </c>
      <c r="P38" s="11">
        <v>23.77</v>
      </c>
      <c r="Q38" s="11">
        <v>3.1</v>
      </c>
      <c r="R38" s="11">
        <v>0.34</v>
      </c>
      <c r="S38" s="11">
        <v>0.06</v>
      </c>
      <c r="T38" s="11">
        <v>0.34</v>
      </c>
      <c r="U38" s="25">
        <v>16.32</v>
      </c>
    </row>
    <row r="39" spans="1:21" ht="20.100000000000001" customHeight="1" x14ac:dyDescent="0.45">
      <c r="A39" s="21" t="s">
        <v>113</v>
      </c>
      <c r="B39" s="8">
        <v>2020</v>
      </c>
      <c r="C39" s="8">
        <v>7</v>
      </c>
      <c r="D39" s="9">
        <v>44014</v>
      </c>
      <c r="E39" s="10" t="s">
        <v>89</v>
      </c>
      <c r="F39" s="11">
        <v>43.99</v>
      </c>
      <c r="G39" s="11">
        <v>4.92</v>
      </c>
      <c r="H39" s="11">
        <v>21.78</v>
      </c>
      <c r="I39" s="11">
        <v>29.310000000000002</v>
      </c>
      <c r="J39" s="22">
        <f t="shared" si="0"/>
        <v>100</v>
      </c>
      <c r="K39" s="23">
        <v>11720</v>
      </c>
      <c r="L39" s="23">
        <v>8540</v>
      </c>
      <c r="M39" s="23">
        <v>12550</v>
      </c>
      <c r="N39" s="23">
        <v>10750</v>
      </c>
      <c r="O39" s="24">
        <v>86</v>
      </c>
      <c r="P39" s="11">
        <v>23.06</v>
      </c>
      <c r="Q39" s="11">
        <v>2.99</v>
      </c>
      <c r="R39" s="11">
        <v>0.28999999999999998</v>
      </c>
      <c r="S39" s="11">
        <v>0.01</v>
      </c>
      <c r="T39" s="11">
        <v>0.2</v>
      </c>
      <c r="U39" s="25">
        <v>24.54</v>
      </c>
    </row>
    <row r="40" spans="1:21" ht="20.100000000000001" customHeight="1" x14ac:dyDescent="0.45">
      <c r="A40" s="21" t="s">
        <v>113</v>
      </c>
      <c r="B40" s="8">
        <v>2020</v>
      </c>
      <c r="C40" s="8">
        <v>10</v>
      </c>
      <c r="D40" s="9">
        <v>44112</v>
      </c>
      <c r="E40" s="10" t="s">
        <v>77</v>
      </c>
      <c r="F40" s="11">
        <v>50.48</v>
      </c>
      <c r="G40" s="11">
        <v>6.59</v>
      </c>
      <c r="H40" s="11">
        <v>17.899999999999999</v>
      </c>
      <c r="I40" s="11">
        <v>25.03</v>
      </c>
      <c r="J40" s="22">
        <f t="shared" si="0"/>
        <v>100</v>
      </c>
      <c r="K40" s="23">
        <v>9460</v>
      </c>
      <c r="L40" s="23">
        <v>6820</v>
      </c>
      <c r="M40" s="23">
        <v>10250</v>
      </c>
      <c r="N40" s="23">
        <v>8280</v>
      </c>
      <c r="O40" s="24">
        <v>136</v>
      </c>
      <c r="P40" s="11">
        <v>25.95</v>
      </c>
      <c r="Q40" s="11">
        <v>3.01</v>
      </c>
      <c r="R40" s="11">
        <v>0.31</v>
      </c>
      <c r="S40" s="11">
        <v>0.04</v>
      </c>
      <c r="T40" s="11">
        <v>0.31</v>
      </c>
      <c r="U40" s="25">
        <v>13.31</v>
      </c>
    </row>
    <row r="41" spans="1:21" ht="20.100000000000001" customHeight="1" x14ac:dyDescent="0.45">
      <c r="A41" s="21" t="s">
        <v>113</v>
      </c>
      <c r="B41" s="8">
        <v>2020</v>
      </c>
      <c r="C41" s="8">
        <v>10</v>
      </c>
      <c r="D41" s="9">
        <v>44112</v>
      </c>
      <c r="E41" s="10" t="s">
        <v>89</v>
      </c>
      <c r="F41" s="11">
        <v>27.97</v>
      </c>
      <c r="G41" s="11">
        <v>7.74</v>
      </c>
      <c r="H41" s="11">
        <v>11.31</v>
      </c>
      <c r="I41" s="11">
        <v>52.980000000000004</v>
      </c>
      <c r="J41" s="22">
        <f t="shared" si="0"/>
        <v>100</v>
      </c>
      <c r="K41" s="23">
        <v>13050</v>
      </c>
      <c r="L41" s="23">
        <v>11420</v>
      </c>
      <c r="M41" s="23">
        <v>13810</v>
      </c>
      <c r="N41" s="23">
        <v>12180</v>
      </c>
      <c r="O41" s="24">
        <v>93</v>
      </c>
      <c r="P41" s="11">
        <v>33.47</v>
      </c>
      <c r="Q41" s="11">
        <v>4.08</v>
      </c>
      <c r="R41" s="11">
        <v>0.67</v>
      </c>
      <c r="S41" s="11">
        <v>0.06</v>
      </c>
      <c r="T41" s="11">
        <v>0.09</v>
      </c>
      <c r="U41" s="25">
        <v>25.92</v>
      </c>
    </row>
    <row r="42" spans="1:21" ht="20.100000000000001" customHeight="1" x14ac:dyDescent="0.45">
      <c r="A42" s="21" t="s">
        <v>113</v>
      </c>
      <c r="B42" s="8">
        <v>2020</v>
      </c>
      <c r="C42" s="8">
        <v>1</v>
      </c>
      <c r="D42" s="9">
        <v>44203</v>
      </c>
      <c r="E42" s="10" t="s">
        <v>77</v>
      </c>
      <c r="F42" s="11">
        <v>45.73</v>
      </c>
      <c r="G42" s="11">
        <v>4.43</v>
      </c>
      <c r="H42" s="11">
        <v>14.08</v>
      </c>
      <c r="I42" s="11">
        <v>35.760000000000005</v>
      </c>
      <c r="J42" s="22">
        <f t="shared" si="0"/>
        <v>100</v>
      </c>
      <c r="K42" s="23">
        <v>10290</v>
      </c>
      <c r="L42" s="23">
        <v>8240</v>
      </c>
      <c r="M42" s="23">
        <v>11720</v>
      </c>
      <c r="N42" s="23">
        <v>9830</v>
      </c>
      <c r="O42" s="24">
        <v>107</v>
      </c>
      <c r="P42" s="11">
        <v>26.69</v>
      </c>
      <c r="Q42" s="11">
        <v>3.34</v>
      </c>
      <c r="R42" s="11">
        <v>0.43</v>
      </c>
      <c r="S42" s="11">
        <v>7.0000000000000007E-2</v>
      </c>
      <c r="T42" s="11">
        <v>0.2</v>
      </c>
      <c r="U42" s="25">
        <v>19.11</v>
      </c>
    </row>
    <row r="43" spans="1:21" ht="20.100000000000001" customHeight="1" x14ac:dyDescent="0.45">
      <c r="A43" s="21" t="s">
        <v>113</v>
      </c>
      <c r="B43" s="8">
        <v>2020</v>
      </c>
      <c r="C43" s="8">
        <v>1</v>
      </c>
      <c r="D43" s="9">
        <v>44203</v>
      </c>
      <c r="E43" s="10" t="s">
        <v>89</v>
      </c>
      <c r="F43" s="11">
        <v>49.2</v>
      </c>
      <c r="G43" s="11">
        <v>5.01</v>
      </c>
      <c r="H43" s="11">
        <v>16.34</v>
      </c>
      <c r="I43" s="11">
        <v>29.45</v>
      </c>
      <c r="J43" s="22">
        <f t="shared" si="0"/>
        <v>100</v>
      </c>
      <c r="K43" s="23">
        <v>9790</v>
      </c>
      <c r="L43" s="23">
        <v>7410</v>
      </c>
      <c r="M43" s="23">
        <v>11050</v>
      </c>
      <c r="N43" s="23">
        <v>9120</v>
      </c>
      <c r="O43" s="24">
        <v>111</v>
      </c>
      <c r="P43" s="11">
        <v>22.78</v>
      </c>
      <c r="Q43" s="11">
        <v>3.08</v>
      </c>
      <c r="R43" s="11">
        <v>0.5</v>
      </c>
      <c r="S43" s="11">
        <v>7.0000000000000007E-2</v>
      </c>
      <c r="T43" s="11">
        <v>0.24</v>
      </c>
      <c r="U43" s="25">
        <v>19.12</v>
      </c>
    </row>
    <row r="44" spans="1:21" ht="20.100000000000001" customHeight="1" x14ac:dyDescent="0.45">
      <c r="A44" s="21" t="s">
        <v>120</v>
      </c>
      <c r="B44" s="8">
        <v>2021</v>
      </c>
      <c r="C44" s="8">
        <v>4</v>
      </c>
      <c r="D44" s="9">
        <v>44288</v>
      </c>
      <c r="E44" s="10" t="s">
        <v>77</v>
      </c>
      <c r="F44" s="11">
        <v>38.450000000000003</v>
      </c>
      <c r="G44" s="11">
        <v>6.34</v>
      </c>
      <c r="H44" s="11">
        <v>20.86</v>
      </c>
      <c r="I44" s="11">
        <v>34.35</v>
      </c>
      <c r="J44" s="22">
        <f t="shared" si="0"/>
        <v>100</v>
      </c>
      <c r="K44" s="23">
        <v>12470</v>
      </c>
      <c r="L44" s="23">
        <v>9410</v>
      </c>
      <c r="M44" s="23">
        <v>14100</v>
      </c>
      <c r="N44" s="23">
        <v>12260</v>
      </c>
      <c r="O44" s="24">
        <v>105</v>
      </c>
      <c r="P44" s="11">
        <v>33.06</v>
      </c>
      <c r="Q44" s="11">
        <v>3.82</v>
      </c>
      <c r="R44" s="11">
        <v>0.46</v>
      </c>
      <c r="S44" s="11">
        <v>0.05</v>
      </c>
      <c r="T44" s="11">
        <v>0.26</v>
      </c>
      <c r="U44" s="25">
        <v>17.559999999999999</v>
      </c>
    </row>
    <row r="45" spans="1:21" ht="20.100000000000001" customHeight="1" x14ac:dyDescent="0.45">
      <c r="A45" s="21" t="s">
        <v>120</v>
      </c>
      <c r="B45" s="8">
        <v>2021</v>
      </c>
      <c r="C45" s="8">
        <v>4</v>
      </c>
      <c r="D45" s="9">
        <v>44288</v>
      </c>
      <c r="E45" s="10" t="s">
        <v>89</v>
      </c>
      <c r="F45" s="11">
        <v>46.04</v>
      </c>
      <c r="G45" s="11">
        <v>5.53</v>
      </c>
      <c r="H45" s="11">
        <v>14.83</v>
      </c>
      <c r="I45" s="11">
        <v>33.6</v>
      </c>
      <c r="J45" s="22">
        <f t="shared" si="0"/>
        <v>100</v>
      </c>
      <c r="K45" s="23">
        <v>10130</v>
      </c>
      <c r="L45" s="23">
        <v>7950</v>
      </c>
      <c r="M45" s="23">
        <v>12010</v>
      </c>
      <c r="N45" s="23">
        <v>10080</v>
      </c>
      <c r="O45" s="24">
        <v>119</v>
      </c>
      <c r="P45" s="11">
        <v>30.7</v>
      </c>
      <c r="Q45" s="11">
        <v>3.4</v>
      </c>
      <c r="R45" s="11">
        <v>0.54</v>
      </c>
      <c r="S45" s="11">
        <v>0.05</v>
      </c>
      <c r="T45" s="11">
        <v>0.35</v>
      </c>
      <c r="U45" s="25">
        <v>13.39</v>
      </c>
    </row>
    <row r="46" spans="1:21" ht="20.100000000000001" customHeight="1" x14ac:dyDescent="0.45">
      <c r="A46" s="21" t="s">
        <v>120</v>
      </c>
      <c r="B46" s="8">
        <v>2021</v>
      </c>
      <c r="C46" s="8">
        <v>7</v>
      </c>
      <c r="D46" s="9">
        <v>44378</v>
      </c>
      <c r="E46" s="10" t="s">
        <v>77</v>
      </c>
      <c r="F46" s="11">
        <v>47.92</v>
      </c>
      <c r="G46" s="11">
        <v>4.45</v>
      </c>
      <c r="H46" s="11">
        <v>18.93</v>
      </c>
      <c r="I46" s="11">
        <v>28.7</v>
      </c>
      <c r="J46" s="22">
        <f t="shared" si="0"/>
        <v>100.00000000000001</v>
      </c>
      <c r="K46" s="23">
        <v>10540</v>
      </c>
      <c r="L46" s="23">
        <v>7780</v>
      </c>
      <c r="M46" s="23">
        <v>12260</v>
      </c>
      <c r="N46" s="23">
        <v>10250</v>
      </c>
      <c r="O46" s="24">
        <v>104</v>
      </c>
      <c r="P46" s="11">
        <v>25.23</v>
      </c>
      <c r="Q46" s="11">
        <v>3.49</v>
      </c>
      <c r="R46" s="11">
        <v>0.33</v>
      </c>
      <c r="S46" s="11">
        <v>0.06</v>
      </c>
      <c r="T46" s="11">
        <v>0.51</v>
      </c>
      <c r="U46" s="25">
        <v>18.010000000000002</v>
      </c>
    </row>
    <row r="47" spans="1:21" ht="20.100000000000001" customHeight="1" x14ac:dyDescent="0.45">
      <c r="A47" s="21" t="s">
        <v>120</v>
      </c>
      <c r="B47" s="8">
        <v>2021</v>
      </c>
      <c r="C47" s="8">
        <v>7</v>
      </c>
      <c r="D47" s="9">
        <v>44378</v>
      </c>
      <c r="E47" s="10" t="s">
        <v>89</v>
      </c>
      <c r="F47" s="11">
        <v>44.18</v>
      </c>
      <c r="G47" s="11">
        <v>4.8899999999999997</v>
      </c>
      <c r="H47" s="11">
        <v>17.88</v>
      </c>
      <c r="I47" s="11">
        <v>33.049999999999997</v>
      </c>
      <c r="J47" s="22">
        <f t="shared" si="0"/>
        <v>100</v>
      </c>
      <c r="K47" s="23">
        <v>11090</v>
      </c>
      <c r="L47" s="23">
        <v>8490</v>
      </c>
      <c r="M47" s="23">
        <v>12590</v>
      </c>
      <c r="N47" s="23">
        <v>10790</v>
      </c>
      <c r="O47" s="24">
        <v>76</v>
      </c>
      <c r="P47" s="11">
        <v>22.28</v>
      </c>
      <c r="Q47" s="11">
        <v>3.01</v>
      </c>
      <c r="R47" s="11">
        <v>0.3</v>
      </c>
      <c r="S47" s="11">
        <v>0.04</v>
      </c>
      <c r="T47" s="11">
        <v>0.26</v>
      </c>
      <c r="U47" s="25">
        <v>25.04</v>
      </c>
    </row>
    <row r="48" spans="1:21" ht="20.100000000000001" customHeight="1" x14ac:dyDescent="0.45">
      <c r="A48" s="21" t="s">
        <v>120</v>
      </c>
      <c r="B48" s="8">
        <v>2021</v>
      </c>
      <c r="C48" s="8">
        <v>10</v>
      </c>
      <c r="D48" s="9">
        <v>44476</v>
      </c>
      <c r="E48" s="10" t="s">
        <v>77</v>
      </c>
      <c r="F48" s="11">
        <v>49.18</v>
      </c>
      <c r="G48" s="11">
        <v>5.52</v>
      </c>
      <c r="H48" s="11">
        <v>13.4</v>
      </c>
      <c r="I48" s="11">
        <v>31.9</v>
      </c>
      <c r="J48" s="22">
        <f t="shared" si="0"/>
        <v>100</v>
      </c>
      <c r="K48" s="23">
        <v>9250</v>
      </c>
      <c r="L48" s="23">
        <v>7280</v>
      </c>
      <c r="M48" s="23">
        <v>10000</v>
      </c>
      <c r="N48" s="23">
        <v>8080</v>
      </c>
      <c r="O48" s="24">
        <v>170</v>
      </c>
      <c r="P48" s="11">
        <v>24.19</v>
      </c>
      <c r="Q48" s="11">
        <v>2.97</v>
      </c>
      <c r="R48" s="11">
        <v>0.5</v>
      </c>
      <c r="S48" s="11">
        <v>0.04</v>
      </c>
      <c r="T48" s="11">
        <v>0.28999999999999998</v>
      </c>
      <c r="U48" s="25">
        <v>17.309999999999999</v>
      </c>
    </row>
    <row r="49" spans="1:21" ht="20.100000000000001" customHeight="1" x14ac:dyDescent="0.45">
      <c r="A49" s="21" t="s">
        <v>120</v>
      </c>
      <c r="B49" s="8">
        <v>2021</v>
      </c>
      <c r="C49" s="8">
        <v>10</v>
      </c>
      <c r="D49" s="9">
        <v>44476</v>
      </c>
      <c r="E49" s="10" t="s">
        <v>89</v>
      </c>
      <c r="F49" s="11">
        <v>33.090000000000003</v>
      </c>
      <c r="G49" s="11">
        <v>5.7</v>
      </c>
      <c r="H49" s="11">
        <v>19.649999999999999</v>
      </c>
      <c r="I49" s="11">
        <v>41.56</v>
      </c>
      <c r="J49" s="22">
        <f t="shared" si="0"/>
        <v>100</v>
      </c>
      <c r="K49" s="23">
        <v>13560</v>
      </c>
      <c r="L49" s="23">
        <v>10710</v>
      </c>
      <c r="M49" s="23">
        <v>14900</v>
      </c>
      <c r="N49" s="23">
        <v>13180</v>
      </c>
      <c r="O49" s="24">
        <v>74</v>
      </c>
      <c r="P49" s="11">
        <v>30.4</v>
      </c>
      <c r="Q49" s="11">
        <v>3.89</v>
      </c>
      <c r="R49" s="11">
        <v>1.01</v>
      </c>
      <c r="S49" s="11">
        <v>0.21</v>
      </c>
      <c r="T49" s="11">
        <v>0.53</v>
      </c>
      <c r="U49" s="25">
        <v>25.17</v>
      </c>
    </row>
    <row r="50" spans="1:21" ht="20.100000000000001" customHeight="1" x14ac:dyDescent="0.45">
      <c r="A50" s="21" t="s">
        <v>120</v>
      </c>
      <c r="B50" s="8">
        <v>2021</v>
      </c>
      <c r="C50" s="8">
        <v>1</v>
      </c>
      <c r="D50" s="9">
        <v>44567</v>
      </c>
      <c r="E50" s="10" t="s">
        <v>77</v>
      </c>
      <c r="F50" s="11">
        <v>39.18</v>
      </c>
      <c r="G50" s="11">
        <v>10.39</v>
      </c>
      <c r="H50" s="11">
        <v>19.32</v>
      </c>
      <c r="I50" s="11">
        <v>31.11</v>
      </c>
      <c r="J50" s="22">
        <f t="shared" si="0"/>
        <v>100</v>
      </c>
      <c r="K50" s="23">
        <v>11340</v>
      </c>
      <c r="L50" s="23">
        <v>8490</v>
      </c>
      <c r="M50" s="23">
        <v>14060</v>
      </c>
      <c r="N50" s="23">
        <v>12260</v>
      </c>
      <c r="O50" s="24">
        <v>103</v>
      </c>
      <c r="P50" s="11">
        <v>26.46</v>
      </c>
      <c r="Q50" s="11">
        <v>3.57</v>
      </c>
      <c r="R50" s="11">
        <v>0.56999999999999995</v>
      </c>
      <c r="S50" s="11">
        <v>0.05</v>
      </c>
      <c r="T50" s="11">
        <v>0.54</v>
      </c>
      <c r="U50" s="25">
        <v>19.239999999999998</v>
      </c>
    </row>
    <row r="51" spans="1:21" ht="20.100000000000001" customHeight="1" x14ac:dyDescent="0.45">
      <c r="A51" s="21" t="s">
        <v>120</v>
      </c>
      <c r="B51" s="8">
        <v>2021</v>
      </c>
      <c r="C51" s="8">
        <v>1</v>
      </c>
      <c r="D51" s="9">
        <v>44567</v>
      </c>
      <c r="E51" s="10" t="s">
        <v>89</v>
      </c>
      <c r="F51" s="11">
        <v>43.75</v>
      </c>
      <c r="G51" s="11">
        <v>4.26</v>
      </c>
      <c r="H51" s="11">
        <v>17.55</v>
      </c>
      <c r="I51" s="11">
        <v>34.44</v>
      </c>
      <c r="J51" s="22">
        <f t="shared" si="0"/>
        <v>100</v>
      </c>
      <c r="K51" s="23">
        <v>11250</v>
      </c>
      <c r="L51" s="23">
        <v>8700</v>
      </c>
      <c r="M51" s="23">
        <v>12590</v>
      </c>
      <c r="N51" s="23">
        <v>10710</v>
      </c>
      <c r="O51" s="24">
        <v>93</v>
      </c>
      <c r="P51" s="11">
        <v>25.66</v>
      </c>
      <c r="Q51" s="11">
        <v>3.56</v>
      </c>
      <c r="R51" s="11">
        <v>0.62</v>
      </c>
      <c r="S51" s="11">
        <v>0.03</v>
      </c>
      <c r="T51" s="11">
        <v>0.18</v>
      </c>
      <c r="U51" s="25">
        <v>21.94</v>
      </c>
    </row>
    <row r="52" spans="1:21" ht="20.100000000000001" customHeight="1" x14ac:dyDescent="0.45">
      <c r="A52" s="21" t="s">
        <v>125</v>
      </c>
      <c r="B52" s="8">
        <v>2022</v>
      </c>
      <c r="C52" s="8">
        <v>4</v>
      </c>
      <c r="D52" s="9">
        <v>44652</v>
      </c>
      <c r="E52" s="10" t="s">
        <v>77</v>
      </c>
      <c r="F52" s="11">
        <v>37.74</v>
      </c>
      <c r="G52" s="11">
        <v>5.19</v>
      </c>
      <c r="H52" s="11">
        <v>29.02</v>
      </c>
      <c r="I52" s="11">
        <v>28.05</v>
      </c>
      <c r="J52" s="22">
        <f t="shared" si="0"/>
        <v>100</v>
      </c>
      <c r="K52" s="23">
        <v>14060</v>
      </c>
      <c r="L52" s="23">
        <v>9790</v>
      </c>
      <c r="M52" s="23">
        <v>15100</v>
      </c>
      <c r="N52" s="23">
        <v>13390</v>
      </c>
      <c r="O52" s="24">
        <v>131</v>
      </c>
      <c r="P52" s="11">
        <v>33.840000000000003</v>
      </c>
      <c r="Q52" s="11">
        <v>3.42</v>
      </c>
      <c r="R52" s="11">
        <v>0.4</v>
      </c>
      <c r="S52" s="11">
        <v>0.02</v>
      </c>
      <c r="T52" s="11">
        <v>0.36</v>
      </c>
      <c r="U52" s="25">
        <v>19.03</v>
      </c>
    </row>
    <row r="53" spans="1:21" x14ac:dyDescent="0.45">
      <c r="A53" s="21" t="s">
        <v>125</v>
      </c>
      <c r="B53" s="8">
        <v>2022</v>
      </c>
      <c r="C53" s="8">
        <v>4</v>
      </c>
      <c r="D53" s="9">
        <v>44652</v>
      </c>
      <c r="E53" s="10" t="s">
        <v>89</v>
      </c>
      <c r="F53" s="11">
        <v>36.19</v>
      </c>
      <c r="G53" s="11">
        <v>5.78</v>
      </c>
      <c r="H53" s="11">
        <v>22.38</v>
      </c>
      <c r="I53" s="11">
        <v>35.65</v>
      </c>
      <c r="J53" s="22">
        <f t="shared" si="0"/>
        <v>100</v>
      </c>
      <c r="K53" s="23">
        <v>13310</v>
      </c>
      <c r="L53" s="23">
        <v>10000</v>
      </c>
      <c r="M53" s="23">
        <v>14940</v>
      </c>
      <c r="N53" s="23">
        <v>13180</v>
      </c>
      <c r="O53" s="24">
        <v>77</v>
      </c>
      <c r="P53" s="11">
        <v>32.93</v>
      </c>
      <c r="Q53" s="11">
        <v>3.82</v>
      </c>
      <c r="R53" s="11">
        <v>0.41</v>
      </c>
      <c r="S53" s="11">
        <v>0.02</v>
      </c>
      <c r="T53" s="11">
        <v>0.27</v>
      </c>
      <c r="U53" s="25">
        <v>20.58</v>
      </c>
    </row>
    <row r="54" spans="1:21" ht="20.100000000000001" customHeight="1" x14ac:dyDescent="0.45">
      <c r="A54" s="21" t="s">
        <v>125</v>
      </c>
      <c r="B54" s="8">
        <v>2022</v>
      </c>
      <c r="C54" s="8">
        <v>7</v>
      </c>
      <c r="D54" s="9">
        <v>44749</v>
      </c>
      <c r="E54" s="10" t="s">
        <v>77</v>
      </c>
      <c r="F54" s="11">
        <v>38.28</v>
      </c>
      <c r="G54" s="11">
        <v>5.54</v>
      </c>
      <c r="H54" s="11">
        <v>24.07</v>
      </c>
      <c r="I54" s="11">
        <v>32.11</v>
      </c>
      <c r="J54" s="22">
        <f t="shared" si="0"/>
        <v>100</v>
      </c>
      <c r="K54" s="23">
        <v>13140</v>
      </c>
      <c r="L54" s="23">
        <v>9620</v>
      </c>
      <c r="M54" s="23">
        <v>12890</v>
      </c>
      <c r="N54" s="23">
        <v>10960</v>
      </c>
      <c r="O54" s="24">
        <v>130</v>
      </c>
      <c r="P54" s="11">
        <v>30.57</v>
      </c>
      <c r="Q54" s="11">
        <v>4.32</v>
      </c>
      <c r="R54" s="11">
        <v>0.27</v>
      </c>
      <c r="S54" s="11">
        <v>0.03</v>
      </c>
      <c r="T54" s="11">
        <v>0.36</v>
      </c>
      <c r="U54" s="25">
        <v>20.63</v>
      </c>
    </row>
    <row r="55" spans="1:21" ht="20.100000000000001" customHeight="1" x14ac:dyDescent="0.45">
      <c r="A55" s="21" t="s">
        <v>125</v>
      </c>
      <c r="B55" s="8">
        <v>2022</v>
      </c>
      <c r="C55" s="8">
        <v>7</v>
      </c>
      <c r="D55" s="9">
        <v>44749</v>
      </c>
      <c r="E55" s="10" t="s">
        <v>89</v>
      </c>
      <c r="F55" s="11">
        <v>51.44</v>
      </c>
      <c r="G55" s="11">
        <v>4.83</v>
      </c>
      <c r="H55" s="11">
        <v>16.97</v>
      </c>
      <c r="I55" s="11">
        <v>26.76</v>
      </c>
      <c r="J55" s="22">
        <f t="shared" si="0"/>
        <v>100</v>
      </c>
      <c r="K55" s="23">
        <v>9410</v>
      </c>
      <c r="L55" s="23">
        <v>6950</v>
      </c>
      <c r="M55" s="23">
        <v>10960</v>
      </c>
      <c r="N55" s="23">
        <v>8910</v>
      </c>
      <c r="O55" s="24">
        <v>125</v>
      </c>
      <c r="P55" s="11">
        <v>24.01</v>
      </c>
      <c r="Q55" s="11">
        <v>3.45</v>
      </c>
      <c r="R55" s="11">
        <v>0.34</v>
      </c>
      <c r="S55" s="11">
        <v>0.03</v>
      </c>
      <c r="T55" s="11">
        <v>0.55000000000000004</v>
      </c>
      <c r="U55" s="25">
        <v>15.35</v>
      </c>
    </row>
    <row r="56" spans="1:21" ht="20.100000000000001" customHeight="1" x14ac:dyDescent="0.45">
      <c r="A56" s="21" t="s">
        <v>125</v>
      </c>
      <c r="B56" s="8">
        <v>2022</v>
      </c>
      <c r="C56" s="8">
        <v>10</v>
      </c>
      <c r="D56" s="9">
        <v>44840</v>
      </c>
      <c r="E56" s="10" t="s">
        <v>77</v>
      </c>
      <c r="F56" s="11">
        <v>56.31</v>
      </c>
      <c r="G56" s="11">
        <v>4.79</v>
      </c>
      <c r="H56" s="11">
        <v>15.3</v>
      </c>
      <c r="I56" s="11">
        <v>23.6</v>
      </c>
      <c r="J56" s="22">
        <f t="shared" si="0"/>
        <v>100</v>
      </c>
      <c r="K56" s="23">
        <v>8160</v>
      </c>
      <c r="L56" s="23">
        <v>5900</v>
      </c>
      <c r="M56" s="23">
        <v>10590</v>
      </c>
      <c r="N56" s="23">
        <v>8580</v>
      </c>
      <c r="O56" s="24">
        <v>152</v>
      </c>
      <c r="P56" s="11">
        <v>19.41</v>
      </c>
      <c r="Q56" s="11">
        <v>2.5499999999999998</v>
      </c>
      <c r="R56" s="11">
        <v>0.28999999999999998</v>
      </c>
      <c r="S56" s="11">
        <v>7.0000000000000007E-2</v>
      </c>
      <c r="T56" s="11">
        <v>0.18</v>
      </c>
      <c r="U56" s="25">
        <v>16.399999999999999</v>
      </c>
    </row>
    <row r="57" spans="1:21" ht="20.100000000000001" customHeight="1" x14ac:dyDescent="0.45">
      <c r="A57" s="21" t="s">
        <v>125</v>
      </c>
      <c r="B57" s="8">
        <v>2022</v>
      </c>
      <c r="C57" s="8">
        <v>10</v>
      </c>
      <c r="D57" s="9">
        <v>44840</v>
      </c>
      <c r="E57" s="10" t="s">
        <v>89</v>
      </c>
      <c r="F57" s="11">
        <v>43.67</v>
      </c>
      <c r="G57" s="11">
        <v>5.85</v>
      </c>
      <c r="H57" s="11">
        <v>21.91</v>
      </c>
      <c r="I57" s="11">
        <v>28.57</v>
      </c>
      <c r="J57" s="22">
        <f t="shared" si="0"/>
        <v>100</v>
      </c>
      <c r="K57" s="23">
        <v>11630</v>
      </c>
      <c r="L57" s="23">
        <v>8410</v>
      </c>
      <c r="M57" s="23">
        <v>12510</v>
      </c>
      <c r="N57" s="23">
        <v>10630</v>
      </c>
      <c r="O57" s="24">
        <v>117</v>
      </c>
      <c r="P57" s="11">
        <v>26.04</v>
      </c>
      <c r="Q57" s="11">
        <v>3.5</v>
      </c>
      <c r="R57" s="11">
        <v>0.61</v>
      </c>
      <c r="S57" s="11">
        <v>0.04</v>
      </c>
      <c r="T57" s="11">
        <v>0.34</v>
      </c>
      <c r="U57" s="25">
        <v>19.95</v>
      </c>
    </row>
    <row r="58" spans="1:21" ht="19.8" customHeight="1" x14ac:dyDescent="0.45">
      <c r="A58" s="21" t="s">
        <v>125</v>
      </c>
      <c r="B58" s="8">
        <v>2022</v>
      </c>
      <c r="C58" s="8">
        <v>1</v>
      </c>
      <c r="D58" s="9">
        <v>44931</v>
      </c>
      <c r="E58" s="10" t="s">
        <v>77</v>
      </c>
      <c r="F58" s="11">
        <v>32.68</v>
      </c>
      <c r="G58" s="11">
        <v>5.82</v>
      </c>
      <c r="H58" s="11">
        <v>27.96</v>
      </c>
      <c r="I58" s="11">
        <v>33.54</v>
      </c>
      <c r="J58" s="22">
        <f t="shared" si="0"/>
        <v>100</v>
      </c>
      <c r="K58" s="23">
        <v>14850</v>
      </c>
      <c r="L58" s="23">
        <v>10750</v>
      </c>
      <c r="M58" s="23">
        <v>15610</v>
      </c>
      <c r="N58" s="23">
        <v>13770</v>
      </c>
      <c r="O58" s="24">
        <v>104</v>
      </c>
      <c r="P58" s="11">
        <v>33.9</v>
      </c>
      <c r="Q58" s="11">
        <v>4.4400000000000004</v>
      </c>
      <c r="R58" s="11">
        <v>0.49</v>
      </c>
      <c r="S58" s="11">
        <v>0.03</v>
      </c>
      <c r="T58" s="11">
        <v>0.81</v>
      </c>
      <c r="U58" s="25">
        <v>21.83</v>
      </c>
    </row>
    <row r="59" spans="1:21" ht="19.8" customHeight="1" x14ac:dyDescent="0.45">
      <c r="A59" s="21" t="s">
        <v>125</v>
      </c>
      <c r="B59" s="92">
        <v>2022</v>
      </c>
      <c r="C59" s="92">
        <v>1</v>
      </c>
      <c r="D59" s="93">
        <v>44931</v>
      </c>
      <c r="E59" s="99" t="s">
        <v>89</v>
      </c>
      <c r="F59" s="94">
        <v>38.840000000000003</v>
      </c>
      <c r="G59" s="94">
        <v>6.63</v>
      </c>
      <c r="H59" s="94">
        <v>20.170000000000002</v>
      </c>
      <c r="I59" s="94">
        <v>34.36</v>
      </c>
      <c r="J59" s="22">
        <f t="shared" si="0"/>
        <v>100.00000000000001</v>
      </c>
      <c r="K59" s="127">
        <v>12260</v>
      </c>
      <c r="L59" s="127">
        <v>9290</v>
      </c>
      <c r="M59" s="127">
        <v>11920</v>
      </c>
      <c r="N59" s="127">
        <v>10130</v>
      </c>
      <c r="O59" s="128">
        <v>73</v>
      </c>
      <c r="P59" s="94">
        <v>28.64</v>
      </c>
      <c r="Q59" s="94">
        <v>3.7</v>
      </c>
      <c r="R59" s="94">
        <v>0.46</v>
      </c>
      <c r="S59" s="94">
        <v>0.03</v>
      </c>
      <c r="T59" s="94">
        <v>0.81</v>
      </c>
      <c r="U59" s="129">
        <v>20.89</v>
      </c>
    </row>
    <row r="60" spans="1:21" ht="19.8" customHeight="1" x14ac:dyDescent="0.45">
      <c r="A60" s="85" t="s">
        <v>131</v>
      </c>
      <c r="B60" s="132">
        <v>2023</v>
      </c>
      <c r="C60" s="132">
        <v>4</v>
      </c>
      <c r="D60" s="133">
        <v>45022</v>
      </c>
      <c r="E60" s="134" t="s">
        <v>77</v>
      </c>
      <c r="F60" s="135">
        <v>34.42</v>
      </c>
      <c r="G60" s="135">
        <v>6.4</v>
      </c>
      <c r="H60" s="135">
        <v>21.35</v>
      </c>
      <c r="I60" s="135">
        <v>37.83</v>
      </c>
      <c r="J60" s="90">
        <f t="shared" si="0"/>
        <v>100</v>
      </c>
      <c r="K60" s="143">
        <v>13390</v>
      </c>
      <c r="L60" s="143">
        <v>10290</v>
      </c>
      <c r="M60" s="143">
        <v>12590</v>
      </c>
      <c r="N60" s="143">
        <v>10750</v>
      </c>
      <c r="O60" s="144">
        <v>99</v>
      </c>
      <c r="P60" s="135">
        <v>26.65</v>
      </c>
      <c r="Q60" s="135">
        <v>4.24</v>
      </c>
      <c r="R60" s="135">
        <v>0.89</v>
      </c>
      <c r="S60" s="135">
        <v>0.04</v>
      </c>
      <c r="T60" s="135">
        <v>0.05</v>
      </c>
      <c r="U60" s="145">
        <v>27.31</v>
      </c>
    </row>
    <row r="61" spans="1:21" ht="19.8" customHeight="1" x14ac:dyDescent="0.45">
      <c r="A61" s="21" t="s">
        <v>131</v>
      </c>
      <c r="B61" s="8">
        <v>2023</v>
      </c>
      <c r="C61" s="8">
        <v>4</v>
      </c>
      <c r="D61" s="9">
        <v>45022</v>
      </c>
      <c r="E61" s="10" t="s">
        <v>89</v>
      </c>
      <c r="F61" s="11">
        <v>33.68</v>
      </c>
      <c r="G61" s="11">
        <v>6.38</v>
      </c>
      <c r="H61" s="11">
        <v>26.48</v>
      </c>
      <c r="I61" s="11">
        <v>33.46</v>
      </c>
      <c r="J61" s="22">
        <f t="shared" si="0"/>
        <v>100</v>
      </c>
      <c r="K61" s="23">
        <v>14310</v>
      </c>
      <c r="L61" s="23">
        <v>10460</v>
      </c>
      <c r="M61" s="23">
        <v>12840</v>
      </c>
      <c r="N61" s="23">
        <v>11000</v>
      </c>
      <c r="O61" s="24">
        <v>89</v>
      </c>
      <c r="P61" s="11">
        <v>27.28</v>
      </c>
      <c r="Q61" s="11">
        <v>4.38</v>
      </c>
      <c r="R61" s="11">
        <v>0.7</v>
      </c>
      <c r="S61" s="11">
        <v>0.05</v>
      </c>
      <c r="T61" s="11">
        <v>0.09</v>
      </c>
      <c r="U61" s="25">
        <v>27.44</v>
      </c>
    </row>
    <row r="62" spans="1:21" ht="19.8" customHeight="1" x14ac:dyDescent="0.45">
      <c r="A62" s="21" t="s">
        <v>131</v>
      </c>
      <c r="B62" s="8">
        <v>2023</v>
      </c>
      <c r="C62" s="8">
        <v>7</v>
      </c>
      <c r="D62" s="9">
        <v>45113</v>
      </c>
      <c r="E62" s="10" t="s">
        <v>77</v>
      </c>
      <c r="F62" s="11">
        <v>47.67</v>
      </c>
      <c r="G62" s="11">
        <v>4.8600000000000003</v>
      </c>
      <c r="H62" s="11">
        <v>15.04</v>
      </c>
      <c r="I62" s="11">
        <v>32.43</v>
      </c>
      <c r="J62" s="22">
        <f t="shared" si="0"/>
        <v>100</v>
      </c>
      <c r="K62" s="23">
        <v>9960</v>
      </c>
      <c r="L62" s="23">
        <v>7740</v>
      </c>
      <c r="M62" s="23">
        <v>10380</v>
      </c>
      <c r="N62" s="23">
        <v>8410</v>
      </c>
      <c r="O62" s="24">
        <v>139</v>
      </c>
      <c r="P62" s="11">
        <v>19.34</v>
      </c>
      <c r="Q62" s="11">
        <v>3.34</v>
      </c>
      <c r="R62" s="11">
        <v>0.76</v>
      </c>
      <c r="S62" s="11">
        <v>0.05</v>
      </c>
      <c r="T62" s="11">
        <v>0.21</v>
      </c>
      <c r="U62" s="25">
        <v>23.77</v>
      </c>
    </row>
    <row r="63" spans="1:21" ht="19.8" customHeight="1" x14ac:dyDescent="0.45">
      <c r="A63" s="21" t="s">
        <v>131</v>
      </c>
      <c r="B63" s="8">
        <v>2023</v>
      </c>
      <c r="C63" s="8">
        <v>7</v>
      </c>
      <c r="D63" s="9">
        <v>45113</v>
      </c>
      <c r="E63" s="10" t="s">
        <v>89</v>
      </c>
      <c r="F63" s="11">
        <v>46.77</v>
      </c>
      <c r="G63" s="11">
        <v>6.31</v>
      </c>
      <c r="H63" s="11">
        <v>17.43</v>
      </c>
      <c r="I63" s="11">
        <v>29.49</v>
      </c>
      <c r="J63" s="22">
        <f t="shared" si="0"/>
        <v>100</v>
      </c>
      <c r="K63" s="23">
        <v>10210</v>
      </c>
      <c r="L63" s="23">
        <v>7660</v>
      </c>
      <c r="M63" s="23">
        <v>10460</v>
      </c>
      <c r="N63" s="23">
        <v>8410</v>
      </c>
      <c r="O63" s="24">
        <v>129</v>
      </c>
      <c r="P63" s="11">
        <v>22.62</v>
      </c>
      <c r="Q63" s="11">
        <v>3.89</v>
      </c>
      <c r="R63" s="11">
        <v>0.71</v>
      </c>
      <c r="S63" s="11">
        <v>0.05</v>
      </c>
      <c r="T63" s="11">
        <v>0.13</v>
      </c>
      <c r="U63" s="25">
        <v>19.52</v>
      </c>
    </row>
    <row r="64" spans="1:21" ht="19.8" customHeight="1" x14ac:dyDescent="0.45">
      <c r="A64" s="21" t="s">
        <v>131</v>
      </c>
      <c r="B64" s="8">
        <v>2023</v>
      </c>
      <c r="C64" s="8">
        <v>10</v>
      </c>
      <c r="D64" s="9">
        <v>45204</v>
      </c>
      <c r="E64" s="10" t="s">
        <v>77</v>
      </c>
      <c r="F64" s="11">
        <v>35.32</v>
      </c>
      <c r="G64" s="11">
        <v>5.08</v>
      </c>
      <c r="H64" s="11">
        <v>17.559999999999999</v>
      </c>
      <c r="I64" s="11">
        <v>42.04</v>
      </c>
      <c r="J64" s="22">
        <f t="shared" si="0"/>
        <v>100</v>
      </c>
      <c r="K64" s="23">
        <v>12890</v>
      </c>
      <c r="L64" s="23">
        <v>10330</v>
      </c>
      <c r="M64" s="23">
        <v>12890</v>
      </c>
      <c r="N64" s="23">
        <v>11000</v>
      </c>
      <c r="O64" s="24">
        <v>95</v>
      </c>
      <c r="P64" s="11">
        <v>28.43</v>
      </c>
      <c r="Q64" s="11">
        <v>4.37</v>
      </c>
      <c r="R64" s="11">
        <v>0.7</v>
      </c>
      <c r="S64" s="11">
        <v>0.04</v>
      </c>
      <c r="T64" s="11">
        <v>0.12</v>
      </c>
      <c r="U64" s="25">
        <v>25.94</v>
      </c>
    </row>
    <row r="65" spans="1:21" ht="19.8" customHeight="1" x14ac:dyDescent="0.45">
      <c r="A65" s="21" t="s">
        <v>131</v>
      </c>
      <c r="B65" s="8">
        <v>2023</v>
      </c>
      <c r="C65" s="8">
        <v>10</v>
      </c>
      <c r="D65" s="9">
        <v>45204</v>
      </c>
      <c r="E65" s="10" t="s">
        <v>89</v>
      </c>
      <c r="F65" s="11">
        <v>44.1</v>
      </c>
      <c r="G65" s="11">
        <v>5.67</v>
      </c>
      <c r="H65" s="11">
        <v>15.5</v>
      </c>
      <c r="I65" s="11">
        <v>34.729999999999997</v>
      </c>
      <c r="J65" s="22">
        <f t="shared" si="0"/>
        <v>100</v>
      </c>
      <c r="K65" s="23">
        <v>10630</v>
      </c>
      <c r="L65" s="23">
        <v>8370</v>
      </c>
      <c r="M65" s="23">
        <v>10920</v>
      </c>
      <c r="N65" s="23">
        <v>9000</v>
      </c>
      <c r="O65" s="24">
        <v>135</v>
      </c>
      <c r="P65" s="11">
        <v>22.86</v>
      </c>
      <c r="Q65" s="11">
        <v>3.67</v>
      </c>
      <c r="R65" s="11">
        <v>0.74</v>
      </c>
      <c r="S65" s="11">
        <v>0.06</v>
      </c>
      <c r="T65" s="11">
        <v>0.14000000000000001</v>
      </c>
      <c r="U65" s="25">
        <v>22.76</v>
      </c>
    </row>
    <row r="66" spans="1:21" ht="19.8" customHeight="1" x14ac:dyDescent="0.45">
      <c r="A66" s="21" t="s">
        <v>131</v>
      </c>
      <c r="B66" s="8">
        <v>2023</v>
      </c>
      <c r="C66" s="8">
        <v>1</v>
      </c>
      <c r="D66" s="9">
        <v>45302</v>
      </c>
      <c r="E66" s="10" t="s">
        <v>77</v>
      </c>
      <c r="F66" s="11">
        <v>46.62</v>
      </c>
      <c r="G66" s="11">
        <v>4.45</v>
      </c>
      <c r="H66" s="11">
        <v>14.9</v>
      </c>
      <c r="I66" s="11">
        <v>34.03</v>
      </c>
      <c r="J66" s="22">
        <f t="shared" si="0"/>
        <v>100</v>
      </c>
      <c r="K66" s="23">
        <v>10210</v>
      </c>
      <c r="L66" s="23">
        <v>8030</v>
      </c>
      <c r="M66" s="23">
        <v>10380</v>
      </c>
      <c r="N66" s="23">
        <v>8450</v>
      </c>
      <c r="O66" s="24">
        <v>114</v>
      </c>
      <c r="P66" s="11">
        <v>23.68</v>
      </c>
      <c r="Q66" s="11">
        <v>3.34</v>
      </c>
      <c r="R66" s="11">
        <v>0.38</v>
      </c>
      <c r="S66" s="11">
        <v>0.05</v>
      </c>
      <c r="T66" s="11">
        <v>0.13</v>
      </c>
      <c r="U66" s="25">
        <v>21.35</v>
      </c>
    </row>
    <row r="67" spans="1:21" ht="19.8" customHeight="1" x14ac:dyDescent="0.45">
      <c r="A67" s="7" t="s">
        <v>131</v>
      </c>
      <c r="B67" s="8">
        <v>2023</v>
      </c>
      <c r="C67" s="8">
        <v>1</v>
      </c>
      <c r="D67" s="9">
        <v>45302</v>
      </c>
      <c r="E67" s="10" t="s">
        <v>89</v>
      </c>
      <c r="F67" s="11">
        <v>45.12</v>
      </c>
      <c r="G67" s="11">
        <v>6.91</v>
      </c>
      <c r="H67" s="11">
        <v>15.9</v>
      </c>
      <c r="I67" s="11">
        <v>32.07</v>
      </c>
      <c r="J67" s="17">
        <v>100</v>
      </c>
      <c r="K67" s="23">
        <v>10210</v>
      </c>
      <c r="L67" s="23">
        <v>7910</v>
      </c>
      <c r="M67" s="23">
        <v>10380</v>
      </c>
      <c r="N67" s="23">
        <v>8490</v>
      </c>
      <c r="O67" s="24">
        <v>106</v>
      </c>
      <c r="P67" s="11">
        <v>22.19</v>
      </c>
      <c r="Q67" s="11">
        <v>3.23</v>
      </c>
      <c r="R67" s="11">
        <v>0.56999999999999995</v>
      </c>
      <c r="S67" s="11">
        <v>7.0000000000000007E-2</v>
      </c>
      <c r="T67" s="11">
        <v>0.13</v>
      </c>
      <c r="U67" s="25">
        <v>21.78</v>
      </c>
    </row>
    <row r="68" spans="1:21" s="49" customFormat="1" ht="19.8" customHeight="1" x14ac:dyDescent="0.45">
      <c r="A68" s="185" t="s">
        <v>136</v>
      </c>
      <c r="B68" s="186">
        <v>2024</v>
      </c>
      <c r="C68" s="186">
        <v>4</v>
      </c>
      <c r="D68" s="187">
        <v>45384</v>
      </c>
      <c r="E68" s="188" t="s">
        <v>77</v>
      </c>
      <c r="F68" s="180">
        <v>29.73</v>
      </c>
      <c r="G68" s="180">
        <v>14.55</v>
      </c>
      <c r="H68" s="180">
        <v>19.82</v>
      </c>
      <c r="I68" s="180">
        <v>35.9</v>
      </c>
      <c r="J68" s="189">
        <f t="shared" si="0"/>
        <v>100</v>
      </c>
      <c r="K68" s="190">
        <v>12640</v>
      </c>
      <c r="L68" s="190">
        <v>9750</v>
      </c>
      <c r="M68" s="190">
        <v>11800</v>
      </c>
      <c r="N68" s="190">
        <v>10130</v>
      </c>
      <c r="O68" s="191">
        <v>75</v>
      </c>
      <c r="P68" s="180">
        <v>27.46</v>
      </c>
      <c r="Q68" s="180">
        <v>4.0999999999999996</v>
      </c>
      <c r="R68" s="180">
        <v>0.23</v>
      </c>
      <c r="S68" s="180">
        <v>0.09</v>
      </c>
      <c r="T68" s="180">
        <v>1.1299999999999999</v>
      </c>
      <c r="U68" s="192">
        <v>22.71</v>
      </c>
    </row>
    <row r="69" spans="1:21" s="49" customFormat="1" ht="19.8" customHeight="1" x14ac:dyDescent="0.45">
      <c r="A69" s="185" t="s">
        <v>136</v>
      </c>
      <c r="B69" s="186">
        <v>2024</v>
      </c>
      <c r="C69" s="186">
        <v>4</v>
      </c>
      <c r="D69" s="187">
        <v>45384</v>
      </c>
      <c r="E69" s="188" t="s">
        <v>89</v>
      </c>
      <c r="F69" s="180">
        <v>33.33</v>
      </c>
      <c r="G69" s="180">
        <v>5.62</v>
      </c>
      <c r="H69" s="180">
        <v>19.75</v>
      </c>
      <c r="I69" s="180">
        <v>41.3</v>
      </c>
      <c r="J69" s="183">
        <f t="shared" si="0"/>
        <v>100</v>
      </c>
      <c r="K69" s="190">
        <v>13560</v>
      </c>
      <c r="L69" s="190">
        <v>10670</v>
      </c>
      <c r="M69" s="190">
        <v>11970</v>
      </c>
      <c r="N69" s="190">
        <v>10130</v>
      </c>
      <c r="O69" s="191">
        <v>102</v>
      </c>
      <c r="P69" s="180">
        <v>29.05</v>
      </c>
      <c r="Q69" s="180">
        <v>4.46</v>
      </c>
      <c r="R69" s="180">
        <v>0.47</v>
      </c>
      <c r="S69" s="180">
        <v>7.0000000000000007E-2</v>
      </c>
      <c r="T69" s="180">
        <v>0.23</v>
      </c>
      <c r="U69" s="192">
        <v>26.77</v>
      </c>
    </row>
    <row r="70" spans="1:21" s="49" customFormat="1" ht="19.8" customHeight="1" x14ac:dyDescent="0.45">
      <c r="A70" s="185" t="s">
        <v>136</v>
      </c>
      <c r="B70" s="186">
        <v>2024</v>
      </c>
      <c r="C70" s="186">
        <v>7</v>
      </c>
      <c r="D70" s="187">
        <v>45475</v>
      </c>
      <c r="E70" s="188" t="s">
        <v>77</v>
      </c>
      <c r="F70" s="180">
        <v>41.14</v>
      </c>
      <c r="G70" s="180">
        <v>4.87</v>
      </c>
      <c r="H70" s="180">
        <v>14.94</v>
      </c>
      <c r="I70" s="180">
        <v>39.049999999999997</v>
      </c>
      <c r="J70" s="183">
        <f t="shared" si="0"/>
        <v>100</v>
      </c>
      <c r="K70" s="190">
        <v>11340</v>
      </c>
      <c r="L70" s="190">
        <v>9120</v>
      </c>
      <c r="M70" s="190">
        <v>14020</v>
      </c>
      <c r="N70" s="190">
        <v>12180</v>
      </c>
      <c r="O70" s="191">
        <v>122</v>
      </c>
      <c r="P70" s="180">
        <v>22.2</v>
      </c>
      <c r="Q70" s="180">
        <v>3.57</v>
      </c>
      <c r="R70" s="180">
        <v>0.51</v>
      </c>
      <c r="S70" s="180">
        <v>0.09</v>
      </c>
      <c r="T70" s="180">
        <v>0.08</v>
      </c>
      <c r="U70" s="192">
        <v>27.54</v>
      </c>
    </row>
    <row r="71" spans="1:21" s="49" customFormat="1" ht="19.8" customHeight="1" x14ac:dyDescent="0.45">
      <c r="A71" s="185" t="s">
        <v>136</v>
      </c>
      <c r="B71" s="186">
        <v>2024</v>
      </c>
      <c r="C71" s="186">
        <v>7</v>
      </c>
      <c r="D71" s="187">
        <v>45475</v>
      </c>
      <c r="E71" s="188" t="s">
        <v>89</v>
      </c>
      <c r="F71" s="180">
        <v>48.93</v>
      </c>
      <c r="G71" s="180">
        <v>4.3600000000000003</v>
      </c>
      <c r="H71" s="180">
        <v>17.61</v>
      </c>
      <c r="I71" s="180">
        <v>29.1</v>
      </c>
      <c r="J71" s="183">
        <f t="shared" si="0"/>
        <v>100</v>
      </c>
      <c r="K71" s="190">
        <v>10130</v>
      </c>
      <c r="L71" s="190">
        <v>7570</v>
      </c>
      <c r="M71" s="190">
        <v>10460</v>
      </c>
      <c r="N71" s="190">
        <v>8450</v>
      </c>
      <c r="O71" s="191">
        <v>134</v>
      </c>
      <c r="P71" s="180">
        <v>24.37</v>
      </c>
      <c r="Q71" s="180">
        <v>3.52</v>
      </c>
      <c r="R71" s="180">
        <v>0.26</v>
      </c>
      <c r="S71" s="180">
        <v>0.1</v>
      </c>
      <c r="T71" s="180">
        <v>0.2</v>
      </c>
      <c r="U71" s="192">
        <v>18.260000000000002</v>
      </c>
    </row>
    <row r="72" spans="1:21" s="49" customFormat="1" ht="19.8" customHeight="1" x14ac:dyDescent="0.45">
      <c r="A72" s="185" t="s">
        <v>136</v>
      </c>
      <c r="B72" s="186">
        <v>2024</v>
      </c>
      <c r="C72" s="186">
        <v>10</v>
      </c>
      <c r="D72" s="187">
        <v>45566</v>
      </c>
      <c r="E72" s="188" t="s">
        <v>135</v>
      </c>
      <c r="F72" s="180">
        <v>51.71</v>
      </c>
      <c r="G72" s="180">
        <v>3.41</v>
      </c>
      <c r="H72" s="180">
        <v>16.47</v>
      </c>
      <c r="I72" s="180">
        <v>28.41</v>
      </c>
      <c r="J72" s="183">
        <f t="shared" si="0"/>
        <v>100</v>
      </c>
      <c r="K72" s="190">
        <v>9580</v>
      </c>
      <c r="L72" s="190">
        <v>7150</v>
      </c>
      <c r="M72" s="190">
        <v>10590</v>
      </c>
      <c r="N72" s="190">
        <v>8620</v>
      </c>
      <c r="O72" s="191">
        <v>117</v>
      </c>
      <c r="P72" s="180">
        <v>21.84</v>
      </c>
      <c r="Q72" s="180">
        <v>2.9</v>
      </c>
      <c r="R72" s="180">
        <v>0.32</v>
      </c>
      <c r="S72" s="180">
        <v>0.01</v>
      </c>
      <c r="T72" s="180">
        <v>0.2</v>
      </c>
      <c r="U72" s="192">
        <v>19.61</v>
      </c>
    </row>
    <row r="73" spans="1:21" s="49" customFormat="1" ht="19.8" customHeight="1" x14ac:dyDescent="0.45">
      <c r="A73" s="185" t="s">
        <v>136</v>
      </c>
      <c r="B73" s="186">
        <v>2024</v>
      </c>
      <c r="C73" s="186">
        <v>10</v>
      </c>
      <c r="D73" s="187">
        <v>45566</v>
      </c>
      <c r="E73" s="188" t="s">
        <v>89</v>
      </c>
      <c r="F73" s="180">
        <v>48.46</v>
      </c>
      <c r="G73" s="180">
        <v>4.33</v>
      </c>
      <c r="H73" s="180">
        <v>15.66</v>
      </c>
      <c r="I73" s="180">
        <v>31.55</v>
      </c>
      <c r="J73" s="183">
        <f t="shared" si="0"/>
        <v>100</v>
      </c>
      <c r="K73" s="190">
        <v>9960</v>
      </c>
      <c r="L73" s="190">
        <v>7660</v>
      </c>
      <c r="M73" s="190">
        <v>9790</v>
      </c>
      <c r="N73" s="190">
        <v>7870</v>
      </c>
      <c r="O73" s="191">
        <v>140</v>
      </c>
      <c r="P73" s="180">
        <v>22.51</v>
      </c>
      <c r="Q73" s="180">
        <v>3.06</v>
      </c>
      <c r="R73" s="180">
        <v>0.55000000000000004</v>
      </c>
      <c r="S73" s="180">
        <v>0.06</v>
      </c>
      <c r="T73" s="180">
        <v>0.25</v>
      </c>
      <c r="U73" s="192">
        <v>20.78</v>
      </c>
    </row>
    <row r="74" spans="1:21" s="49" customFormat="1" ht="19.8" customHeight="1" x14ac:dyDescent="0.45">
      <c r="A74" s="185" t="s">
        <v>136</v>
      </c>
      <c r="B74" s="186">
        <v>2024</v>
      </c>
      <c r="C74" s="186">
        <v>1</v>
      </c>
      <c r="D74" s="187">
        <v>45298</v>
      </c>
      <c r="E74" s="188" t="s">
        <v>77</v>
      </c>
      <c r="F74" s="180">
        <v>43.77</v>
      </c>
      <c r="G74" s="180">
        <v>6.02</v>
      </c>
      <c r="H74" s="180">
        <v>17.600000000000001</v>
      </c>
      <c r="I74" s="180">
        <v>32.61</v>
      </c>
      <c r="J74" s="183">
        <f t="shared" si="0"/>
        <v>100.00000000000001</v>
      </c>
      <c r="K74" s="190">
        <v>10920</v>
      </c>
      <c r="L74" s="190">
        <v>8370</v>
      </c>
      <c r="M74" s="190">
        <v>12090</v>
      </c>
      <c r="N74" s="190">
        <v>10250</v>
      </c>
      <c r="O74" s="191">
        <v>70</v>
      </c>
      <c r="P74" s="180">
        <v>26.11</v>
      </c>
      <c r="Q74" s="180">
        <v>3.32</v>
      </c>
      <c r="R74" s="180">
        <v>0.49</v>
      </c>
      <c r="S74" s="180">
        <v>0.04</v>
      </c>
      <c r="T74" s="180">
        <v>0.55000000000000004</v>
      </c>
      <c r="U74" s="192">
        <v>19.7</v>
      </c>
    </row>
    <row r="75" spans="1:21" s="49" customFormat="1" ht="19.8" customHeight="1" thickBot="1" x14ac:dyDescent="0.5">
      <c r="A75" s="193" t="s">
        <v>136</v>
      </c>
      <c r="B75" s="194">
        <v>2024</v>
      </c>
      <c r="C75" s="194">
        <v>1</v>
      </c>
      <c r="D75" s="195">
        <v>45298</v>
      </c>
      <c r="E75" s="196" t="s">
        <v>89</v>
      </c>
      <c r="F75" s="197">
        <v>50.32</v>
      </c>
      <c r="G75" s="197">
        <v>4.76</v>
      </c>
      <c r="H75" s="197">
        <v>13.61</v>
      </c>
      <c r="I75" s="197">
        <v>31.31</v>
      </c>
      <c r="J75" s="198">
        <f t="shared" si="0"/>
        <v>100</v>
      </c>
      <c r="K75" s="199">
        <v>9200</v>
      </c>
      <c r="L75" s="199">
        <v>7200</v>
      </c>
      <c r="M75" s="199">
        <v>11970</v>
      </c>
      <c r="N75" s="199">
        <v>10000</v>
      </c>
      <c r="O75" s="200">
        <v>114</v>
      </c>
      <c r="P75" s="197">
        <v>23.27</v>
      </c>
      <c r="Q75" s="197">
        <v>3.11</v>
      </c>
      <c r="R75" s="197">
        <v>0.43</v>
      </c>
      <c r="S75" s="197">
        <v>0.03</v>
      </c>
      <c r="T75" s="197">
        <v>0.35</v>
      </c>
      <c r="U75" s="201">
        <v>17.73</v>
      </c>
    </row>
    <row r="77" spans="1:21" x14ac:dyDescent="0.45">
      <c r="A77" s="106"/>
      <c r="B77" s="106"/>
      <c r="C77" s="106"/>
      <c r="D77" s="106"/>
      <c r="E77" s="106"/>
    </row>
    <row r="78" spans="1:21" x14ac:dyDescent="0.45">
      <c r="A78" s="106" t="s">
        <v>107</v>
      </c>
      <c r="B78" s="106"/>
      <c r="C78" s="106"/>
      <c r="D78" s="106"/>
      <c r="E78" s="106"/>
      <c r="K78" s="107"/>
      <c r="L78" s="107"/>
      <c r="M78" s="107"/>
    </row>
    <row r="79" spans="1:21" x14ac:dyDescent="0.45">
      <c r="A79" s="106" t="s">
        <v>108</v>
      </c>
      <c r="B79" s="106"/>
      <c r="C79" s="106"/>
      <c r="D79" s="106"/>
      <c r="E79" s="106"/>
      <c r="M79" s="107"/>
    </row>
    <row r="80" spans="1:21" x14ac:dyDescent="0.45">
      <c r="A80" s="106" t="s">
        <v>109</v>
      </c>
      <c r="B80" s="106"/>
      <c r="C80" s="106"/>
      <c r="D80" s="106"/>
      <c r="E80" s="106"/>
      <c r="M80" s="130"/>
    </row>
    <row r="81" spans="1:5" x14ac:dyDescent="0.45">
      <c r="A81" s="106"/>
      <c r="B81" s="106"/>
      <c r="C81" s="106"/>
      <c r="D81" s="106"/>
      <c r="E81" s="106"/>
    </row>
    <row r="82" spans="1:5" x14ac:dyDescent="0.45">
      <c r="A82" s="106"/>
    </row>
  </sheetData>
  <mergeCells count="6">
    <mergeCell ref="F5:F6"/>
    <mergeCell ref="G5:G6"/>
    <mergeCell ref="H5:I5"/>
    <mergeCell ref="P3:U3"/>
    <mergeCell ref="F3:J4"/>
    <mergeCell ref="O3:O4"/>
  </mergeCells>
  <phoneticPr fontId="1"/>
  <pageMargins left="0.23" right="0.24" top="0.74803149606299213" bottom="0.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00目次</vt:lpstr>
      <vt:lpstr>01一般廃棄物等処理調定件数及び手数料収入</vt:lpstr>
      <vt:lpstr>02集団回収</vt:lpstr>
      <vt:lpstr>03ごみ測定①（組成分析 乾燥後）</vt:lpstr>
      <vt:lpstr>04ごみ質測定②（三成分・発熱量・元素分析）</vt:lpstr>
      <vt:lpstr>'01一般廃棄物等処理調定件数及び手数料収入'!Print_Area</vt:lpstr>
      <vt:lpstr>'02集団回収'!Print_Area</vt:lpstr>
      <vt:lpstr>'03ごみ測定①（組成分析 乾燥後）'!Print_Area</vt:lpstr>
      <vt:lpstr>'04ごみ質測定②（三成分・発熱量・元素分析）'!Print_Area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2025-09-01T02:18:57Z</dcterms:created>
  <dcterms:modified xsi:type="dcterms:W3CDTF">2025-09-01T02:19:01Z</dcterms:modified>
</cp:coreProperties>
</file>