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ofs2\shozoku\103_文化スポーツ振興課\03-各事業フォルダ\102　　　　文化施設管理\02　　　クロスパル高槻\03　修繕\R7-1_LED改修\05.公告\公告（HP用）\仕様書\"/>
    </mc:Choice>
  </mc:AlternateContent>
  <bookViews>
    <workbookView xWindow="-105" yWindow="-105" windowWidth="23250" windowHeight="12570" tabRatio="909" firstSheet="3" activeTab="3"/>
  </bookViews>
  <sheets>
    <sheet name="芸術文化劇場 北館（器具）" sheetId="10" state="hidden" r:id="rId1"/>
    <sheet name="城公園芸術文化劇場 北館（ランプ）" sheetId="11" state="hidden" r:id="rId2"/>
    <sheet name="真上小学校（ランプ）" sheetId="13" state="hidden" r:id="rId3"/>
    <sheet name="表紙" sheetId="25" r:id="rId4"/>
    <sheet name="総合市民交流センター" sheetId="26" r:id="rId5"/>
    <sheet name="表紙 (2)" sheetId="28" r:id="rId6"/>
    <sheet name="駐車場・駐輪場" sheetId="27" r:id="rId7"/>
    <sheet name="市民交流センター（ランプ）" sheetId="24" state="hidden" r:id="rId8"/>
    <sheet name="マスタ" sheetId="2" state="hidden" r:id="rId9"/>
  </sheets>
  <definedNames>
    <definedName name="_xlnm._FilterDatabase" localSheetId="8" hidden="1">マスタ!$A$1:$I$1</definedName>
    <definedName name="_xlnm._FilterDatabase" localSheetId="0" hidden="1">'芸術文化劇場 北館（器具）'!$A$2:$H$2</definedName>
    <definedName name="_xlnm._FilterDatabase" localSheetId="4" hidden="1">総合市民交流センター!$A$2:$G$451</definedName>
    <definedName name="_xlnm.Print_Area" localSheetId="2">'真上小学校（ランプ）'!$A$1:$H$39</definedName>
    <definedName name="_xlnm.Print_Area" localSheetId="4">総合市民交流センター!$A$1:$G$451</definedName>
    <definedName name="_xlnm.Print_Area" localSheetId="6">駐車場・駐輪場!$A$1:$G$30</definedName>
    <definedName name="_xlnm.Print_Area" localSheetId="3">表紙!$A$1:$G$3</definedName>
    <definedName name="_xlnm.Print_Area" localSheetId="5">'表紙 (2)'!$A$1:$G$3</definedName>
    <definedName name="_xlnm.Print_Titles" localSheetId="4">総合市民交流センター!$2:$2</definedName>
    <definedName name="_xlnm.Print_Titles" localSheetId="6">駐車場・駐輪場!$1:$2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2" i="2" l="1"/>
  <c r="F220" i="2"/>
  <c r="F219" i="2"/>
  <c r="F216" i="2"/>
  <c r="F212" i="2"/>
  <c r="F211" i="2"/>
  <c r="F208" i="2"/>
  <c r="F207" i="2"/>
  <c r="F206" i="2"/>
  <c r="F205" i="2"/>
  <c r="F204" i="2"/>
  <c r="F203" i="2"/>
  <c r="F202" i="2"/>
  <c r="F201" i="2"/>
  <c r="F199" i="2"/>
  <c r="F198" i="2"/>
  <c r="F192" i="2"/>
  <c r="F191" i="2"/>
  <c r="F190" i="2"/>
  <c r="F189" i="2"/>
  <c r="F188" i="2"/>
  <c r="F187" i="2"/>
  <c r="F186" i="2"/>
  <c r="F185" i="2"/>
  <c r="F184" i="2"/>
  <c r="F181" i="2"/>
  <c r="F180" i="2"/>
  <c r="F179" i="2"/>
  <c r="F178" i="2"/>
  <c r="F174" i="2"/>
  <c r="F173" i="2"/>
  <c r="F160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29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2" i="2"/>
  <c r="F51" i="2"/>
  <c r="F50" i="2"/>
  <c r="F49" i="2"/>
  <c r="F47" i="2"/>
  <c r="F46" i="2"/>
  <c r="F45" i="2"/>
  <c r="F44" i="2"/>
  <c r="F43" i="2"/>
  <c r="F42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6" i="2"/>
  <c r="F5" i="2"/>
  <c r="G70" i="24"/>
  <c r="F70" i="24"/>
  <c r="E70" i="24"/>
  <c r="D70" i="24"/>
  <c r="C70" i="24"/>
  <c r="G69" i="24"/>
  <c r="F69" i="24"/>
  <c r="E69" i="24"/>
  <c r="D69" i="24"/>
  <c r="C69" i="24"/>
  <c r="G68" i="24"/>
  <c r="F68" i="24"/>
  <c r="E68" i="24"/>
  <c r="D68" i="24"/>
  <c r="C68" i="24"/>
  <c r="G67" i="24"/>
  <c r="F67" i="24"/>
  <c r="E67" i="24"/>
  <c r="D67" i="24"/>
  <c r="C67" i="24"/>
  <c r="G66" i="24"/>
  <c r="F66" i="24"/>
  <c r="E66" i="24"/>
  <c r="D66" i="24"/>
  <c r="C66" i="24"/>
  <c r="G65" i="24"/>
  <c r="F65" i="24"/>
  <c r="E65" i="24"/>
  <c r="D65" i="24"/>
  <c r="C65" i="24"/>
  <c r="G64" i="24"/>
  <c r="F64" i="24"/>
  <c r="E64" i="24"/>
  <c r="D64" i="24"/>
  <c r="C64" i="24"/>
  <c r="G63" i="24"/>
  <c r="F63" i="24"/>
  <c r="E63" i="24"/>
  <c r="D63" i="24"/>
  <c r="C63" i="24"/>
  <c r="G62" i="24"/>
  <c r="F62" i="24"/>
  <c r="E62" i="24"/>
  <c r="D62" i="24"/>
  <c r="C62" i="24"/>
  <c r="G61" i="24"/>
  <c r="F61" i="24"/>
  <c r="E61" i="24"/>
  <c r="D61" i="24"/>
  <c r="C61" i="24"/>
  <c r="G60" i="24"/>
  <c r="F60" i="24"/>
  <c r="E60" i="24"/>
  <c r="D60" i="24"/>
  <c r="C60" i="24"/>
  <c r="G59" i="24"/>
  <c r="F59" i="24"/>
  <c r="E59" i="24"/>
  <c r="D59" i="24"/>
  <c r="C59" i="24"/>
  <c r="G58" i="24"/>
  <c r="F58" i="24"/>
  <c r="E58" i="24"/>
  <c r="D58" i="24"/>
  <c r="C58" i="24"/>
  <c r="G57" i="24"/>
  <c r="F57" i="24"/>
  <c r="E57" i="24"/>
  <c r="D57" i="24"/>
  <c r="C57" i="24"/>
  <c r="G56" i="24"/>
  <c r="F56" i="24"/>
  <c r="E56" i="24"/>
  <c r="D56" i="24"/>
  <c r="C56" i="24"/>
  <c r="G55" i="24"/>
  <c r="F55" i="24"/>
  <c r="E55" i="24"/>
  <c r="D55" i="24"/>
  <c r="C55" i="24"/>
  <c r="G54" i="24"/>
  <c r="F54" i="24"/>
  <c r="E54" i="24"/>
  <c r="D54" i="24"/>
  <c r="C54" i="24"/>
  <c r="G53" i="24"/>
  <c r="F53" i="24"/>
  <c r="E53" i="24"/>
  <c r="D53" i="24"/>
  <c r="C53" i="24"/>
  <c r="G52" i="24"/>
  <c r="F52" i="24"/>
  <c r="E52" i="24"/>
  <c r="D52" i="24"/>
  <c r="C52" i="24"/>
  <c r="G51" i="24"/>
  <c r="F51" i="24"/>
  <c r="E51" i="24"/>
  <c r="D51" i="24"/>
  <c r="C51" i="24"/>
  <c r="G50" i="24"/>
  <c r="F50" i="24"/>
  <c r="E50" i="24"/>
  <c r="D50" i="24"/>
  <c r="C50" i="24"/>
  <c r="G49" i="24"/>
  <c r="F49" i="24"/>
  <c r="E49" i="24"/>
  <c r="D49" i="24"/>
  <c r="C49" i="24"/>
  <c r="G48" i="24"/>
  <c r="F48" i="24"/>
  <c r="E48" i="24"/>
  <c r="D48" i="24"/>
  <c r="C48" i="24"/>
  <c r="G47" i="24"/>
  <c r="F47" i="24"/>
  <c r="E47" i="24"/>
  <c r="D47" i="24"/>
  <c r="C47" i="24"/>
  <c r="G46" i="24"/>
  <c r="F46" i="24"/>
  <c r="E46" i="24"/>
  <c r="D46" i="24"/>
  <c r="C46" i="24"/>
  <c r="G45" i="24"/>
  <c r="F45" i="24"/>
  <c r="E45" i="24"/>
  <c r="D45" i="24"/>
  <c r="C45" i="24"/>
  <c r="G44" i="24"/>
  <c r="F44" i="24"/>
  <c r="E44" i="24"/>
  <c r="D44" i="24"/>
  <c r="C44" i="24"/>
  <c r="G43" i="24"/>
  <c r="F43" i="24"/>
  <c r="E43" i="24"/>
  <c r="D43" i="24"/>
  <c r="C43" i="24"/>
  <c r="G42" i="24"/>
  <c r="F42" i="24"/>
  <c r="E42" i="24"/>
  <c r="D42" i="24"/>
  <c r="C42" i="24"/>
  <c r="G41" i="24"/>
  <c r="F41" i="24"/>
  <c r="E41" i="24"/>
  <c r="D41" i="24"/>
  <c r="C41" i="24"/>
  <c r="G40" i="24"/>
  <c r="F40" i="24"/>
  <c r="E40" i="24"/>
  <c r="D40" i="24"/>
  <c r="C40" i="24"/>
  <c r="G39" i="24"/>
  <c r="F39" i="24"/>
  <c r="E39" i="24"/>
  <c r="D39" i="24"/>
  <c r="C39" i="24"/>
  <c r="G38" i="24"/>
  <c r="F38" i="24"/>
  <c r="E38" i="24"/>
  <c r="D38" i="24"/>
  <c r="C38" i="24"/>
  <c r="G37" i="24"/>
  <c r="F37" i="24"/>
  <c r="E37" i="24"/>
  <c r="D37" i="24"/>
  <c r="C37" i="24"/>
  <c r="G36" i="24"/>
  <c r="F36" i="24"/>
  <c r="E36" i="24"/>
  <c r="D36" i="24"/>
  <c r="C36" i="24"/>
  <c r="G35" i="24"/>
  <c r="F35" i="24"/>
  <c r="E35" i="24"/>
  <c r="D35" i="24"/>
  <c r="C35" i="24"/>
  <c r="G34" i="24"/>
  <c r="F34" i="24"/>
  <c r="E34" i="24"/>
  <c r="D34" i="24"/>
  <c r="C34" i="24"/>
  <c r="G33" i="24"/>
  <c r="F33" i="24"/>
  <c r="E33" i="24"/>
  <c r="D33" i="24"/>
  <c r="C33" i="24"/>
  <c r="G32" i="24"/>
  <c r="F32" i="24"/>
  <c r="E32" i="24"/>
  <c r="D32" i="24"/>
  <c r="C32" i="24"/>
  <c r="G31" i="24"/>
  <c r="F31" i="24"/>
  <c r="E31" i="24"/>
  <c r="D31" i="24"/>
  <c r="C31" i="24"/>
  <c r="G30" i="24"/>
  <c r="F30" i="24"/>
  <c r="E30" i="24"/>
  <c r="D30" i="24"/>
  <c r="C30" i="24"/>
  <c r="G29" i="24"/>
  <c r="F29" i="24"/>
  <c r="E29" i="24"/>
  <c r="D29" i="24"/>
  <c r="C29" i="24"/>
  <c r="G28" i="24"/>
  <c r="F28" i="24"/>
  <c r="E28" i="24"/>
  <c r="D28" i="24"/>
  <c r="C28" i="24"/>
  <c r="G27" i="24"/>
  <c r="F27" i="24"/>
  <c r="E27" i="24"/>
  <c r="D27" i="24"/>
  <c r="C27" i="24"/>
  <c r="G26" i="24"/>
  <c r="F26" i="24"/>
  <c r="E26" i="24"/>
  <c r="D26" i="24"/>
  <c r="C26" i="24"/>
  <c r="G25" i="24"/>
  <c r="F25" i="24"/>
  <c r="E25" i="24"/>
  <c r="D25" i="24"/>
  <c r="C25" i="24"/>
  <c r="G24" i="24"/>
  <c r="F24" i="24"/>
  <c r="E24" i="24"/>
  <c r="D24" i="24"/>
  <c r="C24" i="24"/>
  <c r="G23" i="24"/>
  <c r="F23" i="24"/>
  <c r="E23" i="24"/>
  <c r="D23" i="24"/>
  <c r="C23" i="24"/>
  <c r="G22" i="24"/>
  <c r="F22" i="24"/>
  <c r="E22" i="24"/>
  <c r="D22" i="24"/>
  <c r="C22" i="24"/>
  <c r="G21" i="24"/>
  <c r="F21" i="24"/>
  <c r="E21" i="24"/>
  <c r="D21" i="24"/>
  <c r="C21" i="24"/>
  <c r="G20" i="24"/>
  <c r="F20" i="24"/>
  <c r="E20" i="24"/>
  <c r="D20" i="24"/>
  <c r="C20" i="24"/>
  <c r="G19" i="24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G16" i="24"/>
  <c r="F16" i="24"/>
  <c r="E16" i="24"/>
  <c r="D16" i="24"/>
  <c r="C16" i="24"/>
  <c r="G15" i="24"/>
  <c r="F15" i="24"/>
  <c r="E15" i="24"/>
  <c r="D15" i="24"/>
  <c r="C15" i="24"/>
  <c r="G14" i="24"/>
  <c r="F14" i="24"/>
  <c r="E14" i="24"/>
  <c r="D14" i="24"/>
  <c r="C14" i="24"/>
  <c r="G13" i="24"/>
  <c r="F13" i="24"/>
  <c r="E13" i="24"/>
  <c r="D13" i="24"/>
  <c r="C13" i="24"/>
  <c r="G12" i="24"/>
  <c r="F12" i="24"/>
  <c r="E12" i="24"/>
  <c r="D12" i="24"/>
  <c r="C12" i="24"/>
  <c r="G11" i="24"/>
  <c r="F11" i="24"/>
  <c r="E11" i="24"/>
  <c r="D11" i="24"/>
  <c r="C11" i="24"/>
  <c r="G10" i="24"/>
  <c r="F10" i="24"/>
  <c r="E10" i="24"/>
  <c r="D10" i="24"/>
  <c r="C10" i="24"/>
  <c r="G9" i="24"/>
  <c r="F9" i="24"/>
  <c r="E9" i="24"/>
  <c r="D9" i="24"/>
  <c r="C9" i="24"/>
  <c r="G8" i="24"/>
  <c r="F8" i="24"/>
  <c r="E8" i="24"/>
  <c r="D8" i="24"/>
  <c r="C8" i="24"/>
  <c r="G7" i="24"/>
  <c r="F7" i="24"/>
  <c r="E7" i="24"/>
  <c r="D7" i="24"/>
  <c r="C7" i="24"/>
  <c r="G6" i="24"/>
  <c r="F6" i="24"/>
  <c r="E6" i="24"/>
  <c r="D6" i="24"/>
  <c r="C6" i="24"/>
  <c r="G5" i="24"/>
  <c r="F5" i="24"/>
  <c r="E5" i="24"/>
  <c r="D5" i="24"/>
  <c r="C5" i="24"/>
  <c r="G4" i="24"/>
  <c r="F4" i="24"/>
  <c r="E4" i="24"/>
  <c r="D4" i="24"/>
  <c r="C4" i="24"/>
  <c r="G3" i="24"/>
  <c r="F3" i="24"/>
  <c r="E3" i="24"/>
  <c r="D3" i="24"/>
  <c r="C3" i="24"/>
  <c r="G39" i="13"/>
  <c r="F39" i="13"/>
  <c r="E39" i="13"/>
  <c r="D39" i="13"/>
  <c r="C39" i="13"/>
  <c r="G38" i="13"/>
  <c r="F38" i="13"/>
  <c r="E38" i="13"/>
  <c r="D38" i="13"/>
  <c r="C38" i="13"/>
  <c r="G37" i="13"/>
  <c r="F37" i="13"/>
  <c r="E37" i="13"/>
  <c r="D37" i="13"/>
  <c r="C37" i="13"/>
  <c r="G36" i="13"/>
  <c r="F36" i="13"/>
  <c r="E36" i="13"/>
  <c r="D36" i="13"/>
  <c r="C36" i="13"/>
  <c r="G35" i="13"/>
  <c r="F35" i="13"/>
  <c r="E35" i="13"/>
  <c r="D35" i="13"/>
  <c r="C35" i="13"/>
  <c r="G34" i="13"/>
  <c r="F34" i="13"/>
  <c r="E34" i="13"/>
  <c r="D34" i="13"/>
  <c r="C34" i="13"/>
  <c r="G33" i="13"/>
  <c r="F33" i="13"/>
  <c r="E33" i="13"/>
  <c r="D33" i="13"/>
  <c r="C33" i="13"/>
  <c r="G32" i="13"/>
  <c r="F32" i="13"/>
  <c r="E32" i="13"/>
  <c r="D32" i="13"/>
  <c r="C32" i="13"/>
  <c r="G31" i="13"/>
  <c r="F31" i="13"/>
  <c r="E31" i="13"/>
  <c r="D31" i="13"/>
  <c r="C31" i="13"/>
  <c r="G30" i="13"/>
  <c r="F30" i="13"/>
  <c r="E30" i="13"/>
  <c r="D30" i="13"/>
  <c r="C30" i="13"/>
  <c r="G29" i="13"/>
  <c r="F29" i="13"/>
  <c r="E29" i="13"/>
  <c r="D29" i="13"/>
  <c r="C29" i="13"/>
  <c r="G28" i="13"/>
  <c r="F28" i="13"/>
  <c r="E28" i="13"/>
  <c r="D28" i="13"/>
  <c r="C28" i="13"/>
  <c r="G27" i="13"/>
  <c r="F27" i="13"/>
  <c r="E27" i="13"/>
  <c r="D27" i="13"/>
  <c r="C27" i="13"/>
  <c r="G26" i="13"/>
  <c r="F26" i="13"/>
  <c r="E26" i="13"/>
  <c r="D26" i="13"/>
  <c r="C26" i="13"/>
  <c r="G25" i="13"/>
  <c r="F25" i="13"/>
  <c r="E25" i="13"/>
  <c r="D25" i="13"/>
  <c r="C25" i="13"/>
  <c r="G24" i="13"/>
  <c r="F24" i="13"/>
  <c r="E24" i="13"/>
  <c r="D24" i="13"/>
  <c r="C24" i="13"/>
  <c r="G23" i="13"/>
  <c r="F23" i="13"/>
  <c r="E23" i="13"/>
  <c r="D23" i="13"/>
  <c r="C23" i="13"/>
  <c r="G22" i="13"/>
  <c r="F22" i="13"/>
  <c r="E22" i="13"/>
  <c r="D22" i="13"/>
  <c r="C22" i="13"/>
  <c r="G21" i="13"/>
  <c r="F21" i="13"/>
  <c r="E21" i="13"/>
  <c r="D21" i="13"/>
  <c r="C21" i="13"/>
  <c r="G20" i="13"/>
  <c r="F20" i="13"/>
  <c r="E20" i="13"/>
  <c r="D20" i="13"/>
  <c r="C20" i="13"/>
  <c r="G19" i="13"/>
  <c r="F19" i="13"/>
  <c r="E19" i="13"/>
  <c r="D19" i="13"/>
  <c r="C19" i="13"/>
  <c r="G18" i="13"/>
  <c r="F18" i="13"/>
  <c r="E18" i="13"/>
  <c r="D18" i="13"/>
  <c r="C18" i="13"/>
  <c r="G17" i="13"/>
  <c r="F17" i="13"/>
  <c r="E17" i="13"/>
  <c r="D17" i="13"/>
  <c r="C17" i="13"/>
  <c r="G16" i="13"/>
  <c r="F16" i="13"/>
  <c r="E16" i="13"/>
  <c r="D16" i="13"/>
  <c r="C16" i="13"/>
  <c r="G15" i="13"/>
  <c r="F15" i="13"/>
  <c r="E15" i="13"/>
  <c r="D15" i="13"/>
  <c r="C15" i="13"/>
  <c r="G14" i="13"/>
  <c r="F14" i="13"/>
  <c r="E14" i="13"/>
  <c r="D14" i="13"/>
  <c r="C14" i="13"/>
  <c r="G13" i="13"/>
  <c r="F13" i="13"/>
  <c r="E13" i="13"/>
  <c r="D13" i="13"/>
  <c r="C13" i="13"/>
  <c r="G12" i="13"/>
  <c r="F12" i="13"/>
  <c r="E12" i="13"/>
  <c r="D12" i="13"/>
  <c r="C12" i="13"/>
  <c r="G11" i="13"/>
  <c r="F11" i="13"/>
  <c r="E11" i="13"/>
  <c r="D11" i="13"/>
  <c r="C11" i="13"/>
  <c r="G10" i="13"/>
  <c r="F10" i="13"/>
  <c r="E10" i="13"/>
  <c r="D10" i="13"/>
  <c r="C10" i="13"/>
  <c r="G9" i="13"/>
  <c r="F9" i="13"/>
  <c r="E9" i="13"/>
  <c r="D9" i="13"/>
  <c r="C9" i="13"/>
  <c r="G8" i="13"/>
  <c r="F8" i="13"/>
  <c r="E8" i="13"/>
  <c r="D8" i="13"/>
  <c r="C8" i="13"/>
  <c r="G7" i="13"/>
  <c r="F7" i="13"/>
  <c r="E7" i="13"/>
  <c r="D7" i="13"/>
  <c r="C7" i="13"/>
  <c r="G6" i="13"/>
  <c r="F6" i="13"/>
  <c r="E6" i="13"/>
  <c r="D6" i="13"/>
  <c r="C6" i="13"/>
  <c r="G5" i="13"/>
  <c r="F5" i="13"/>
  <c r="E5" i="13"/>
  <c r="D5" i="13"/>
  <c r="C5" i="13"/>
  <c r="G4" i="13"/>
  <c r="F4" i="13"/>
  <c r="E4" i="13"/>
  <c r="D4" i="13"/>
  <c r="C4" i="13"/>
  <c r="G3" i="13"/>
  <c r="F3" i="13"/>
  <c r="E3" i="13"/>
  <c r="D3" i="13"/>
  <c r="C3" i="13"/>
  <c r="G86" i="11"/>
  <c r="F86" i="11"/>
  <c r="E86" i="11"/>
  <c r="D86" i="11"/>
  <c r="C86" i="11"/>
  <c r="G85" i="11"/>
  <c r="F85" i="11"/>
  <c r="E85" i="11"/>
  <c r="D85" i="11"/>
  <c r="C85" i="11"/>
  <c r="G84" i="11"/>
  <c r="F84" i="11"/>
  <c r="E84" i="11"/>
  <c r="D84" i="11"/>
  <c r="C84" i="11"/>
  <c r="G83" i="11"/>
  <c r="F83" i="11"/>
  <c r="E83" i="11"/>
  <c r="D83" i="11"/>
  <c r="C83" i="11"/>
  <c r="G82" i="11"/>
  <c r="F82" i="11"/>
  <c r="E82" i="11"/>
  <c r="D82" i="11"/>
  <c r="C82" i="11"/>
  <c r="G81" i="11"/>
  <c r="F81" i="11"/>
  <c r="E81" i="11"/>
  <c r="D81" i="11"/>
  <c r="C81" i="11"/>
  <c r="G80" i="11"/>
  <c r="F80" i="11"/>
  <c r="E80" i="11"/>
  <c r="D80" i="11"/>
  <c r="C80" i="11"/>
  <c r="G79" i="11"/>
  <c r="F79" i="11"/>
  <c r="E79" i="11"/>
  <c r="D79" i="11"/>
  <c r="C79" i="11"/>
  <c r="G78" i="11"/>
  <c r="F78" i="11"/>
  <c r="E78" i="11"/>
  <c r="D78" i="11"/>
  <c r="C78" i="11"/>
  <c r="G77" i="11"/>
  <c r="F77" i="11"/>
  <c r="E77" i="11"/>
  <c r="D77" i="11"/>
  <c r="C77" i="11"/>
  <c r="G76" i="11"/>
  <c r="F76" i="11"/>
  <c r="E76" i="11"/>
  <c r="D76" i="11"/>
  <c r="C76" i="11"/>
  <c r="G75" i="11"/>
  <c r="F75" i="11"/>
  <c r="E75" i="11"/>
  <c r="D75" i="11"/>
  <c r="C75" i="11"/>
  <c r="G74" i="11"/>
  <c r="F74" i="11"/>
  <c r="E74" i="11"/>
  <c r="D74" i="11"/>
  <c r="C74" i="11"/>
  <c r="G73" i="11"/>
  <c r="F73" i="11"/>
  <c r="E73" i="11"/>
  <c r="D73" i="11"/>
  <c r="C73" i="11"/>
  <c r="G72" i="11"/>
  <c r="F72" i="11"/>
  <c r="E72" i="11"/>
  <c r="D72" i="11"/>
  <c r="C72" i="11"/>
  <c r="G71" i="11"/>
  <c r="F71" i="11"/>
  <c r="E71" i="11"/>
  <c r="D71" i="11"/>
  <c r="C71" i="11"/>
  <c r="G70" i="11"/>
  <c r="F70" i="11"/>
  <c r="E70" i="11"/>
  <c r="D70" i="11"/>
  <c r="C70" i="11"/>
  <c r="G69" i="11"/>
  <c r="F69" i="11"/>
  <c r="E69" i="11"/>
  <c r="D69" i="11"/>
  <c r="C69" i="11"/>
  <c r="G68" i="11"/>
  <c r="F68" i="11"/>
  <c r="E68" i="11"/>
  <c r="D68" i="11"/>
  <c r="C68" i="11"/>
  <c r="G67" i="11"/>
  <c r="F67" i="11"/>
  <c r="E67" i="11"/>
  <c r="D67" i="11"/>
  <c r="C67" i="11"/>
  <c r="G66" i="11"/>
  <c r="F66" i="11"/>
  <c r="E66" i="11"/>
  <c r="D66" i="11"/>
  <c r="C66" i="11"/>
  <c r="G65" i="11"/>
  <c r="F65" i="11"/>
  <c r="E65" i="11"/>
  <c r="D65" i="11"/>
  <c r="C65" i="11"/>
  <c r="G64" i="11"/>
  <c r="F64" i="11"/>
  <c r="E64" i="11"/>
  <c r="D64" i="11"/>
  <c r="C64" i="11"/>
  <c r="G63" i="11"/>
  <c r="F63" i="11"/>
  <c r="E63" i="11"/>
  <c r="D63" i="11"/>
  <c r="C63" i="11"/>
  <c r="G62" i="11"/>
  <c r="F62" i="11"/>
  <c r="E62" i="11"/>
  <c r="D62" i="11"/>
  <c r="C62" i="11"/>
  <c r="G61" i="11"/>
  <c r="F61" i="11"/>
  <c r="E61" i="11"/>
  <c r="D61" i="11"/>
  <c r="C61" i="11"/>
  <c r="G60" i="11"/>
  <c r="F60" i="11"/>
  <c r="E60" i="11"/>
  <c r="D60" i="11"/>
  <c r="C60" i="11"/>
  <c r="G59" i="11"/>
  <c r="F59" i="11"/>
  <c r="E59" i="11"/>
  <c r="D59" i="11"/>
  <c r="C59" i="11"/>
  <c r="G58" i="11"/>
  <c r="F58" i="11"/>
  <c r="E58" i="11"/>
  <c r="D58" i="11"/>
  <c r="C58" i="11"/>
  <c r="G57" i="11"/>
  <c r="F57" i="11"/>
  <c r="E57" i="11"/>
  <c r="D57" i="11"/>
  <c r="C57" i="11"/>
  <c r="G56" i="11"/>
  <c r="F56" i="11"/>
  <c r="E56" i="11"/>
  <c r="D56" i="11"/>
  <c r="C56" i="11"/>
  <c r="G55" i="11"/>
  <c r="F55" i="11"/>
  <c r="E55" i="11"/>
  <c r="D55" i="11"/>
  <c r="C55" i="11"/>
  <c r="G54" i="11"/>
  <c r="F54" i="11"/>
  <c r="E54" i="11"/>
  <c r="D54" i="11"/>
  <c r="C54" i="11"/>
  <c r="G53" i="11"/>
  <c r="F53" i="11"/>
  <c r="E53" i="11"/>
  <c r="D53" i="11"/>
  <c r="C53" i="11"/>
  <c r="G52" i="11"/>
  <c r="F52" i="11"/>
  <c r="E52" i="11"/>
  <c r="D52" i="11"/>
  <c r="C52" i="11"/>
  <c r="G51" i="11"/>
  <c r="F51" i="11"/>
  <c r="E51" i="11"/>
  <c r="D51" i="11"/>
  <c r="C51" i="11"/>
  <c r="G50" i="11"/>
  <c r="F50" i="11"/>
  <c r="E50" i="11"/>
  <c r="D50" i="11"/>
  <c r="C50" i="11"/>
  <c r="G49" i="11"/>
  <c r="F49" i="11"/>
  <c r="E49" i="11"/>
  <c r="D49" i="11"/>
  <c r="C49" i="11"/>
  <c r="G48" i="11"/>
  <c r="F48" i="11"/>
  <c r="E48" i="11"/>
  <c r="D48" i="11"/>
  <c r="C48" i="11"/>
  <c r="G47" i="11"/>
  <c r="F47" i="11"/>
  <c r="E47" i="11"/>
  <c r="D47" i="11"/>
  <c r="C47" i="11"/>
  <c r="G46" i="11"/>
  <c r="F46" i="11"/>
  <c r="E46" i="11"/>
  <c r="D46" i="11"/>
  <c r="C46" i="11"/>
  <c r="G45" i="11"/>
  <c r="F45" i="11"/>
  <c r="E45" i="11"/>
  <c r="D45" i="11"/>
  <c r="C45" i="11"/>
  <c r="G44" i="11"/>
  <c r="F44" i="11"/>
  <c r="E44" i="11"/>
  <c r="D44" i="11"/>
  <c r="C44" i="11"/>
  <c r="G43" i="11"/>
  <c r="F43" i="11"/>
  <c r="E43" i="11"/>
  <c r="D43" i="11"/>
  <c r="C43" i="11"/>
  <c r="G42" i="11"/>
  <c r="F42" i="11"/>
  <c r="E42" i="11"/>
  <c r="D42" i="11"/>
  <c r="C42" i="11"/>
  <c r="G41" i="11"/>
  <c r="F41" i="11"/>
  <c r="E41" i="11"/>
  <c r="D41" i="11"/>
  <c r="C41" i="11"/>
  <c r="G40" i="11"/>
  <c r="F40" i="11"/>
  <c r="E40" i="11"/>
  <c r="D40" i="11"/>
  <c r="C40" i="11"/>
  <c r="G39" i="11"/>
  <c r="F39" i="11"/>
  <c r="E39" i="11"/>
  <c r="D39" i="11"/>
  <c r="C39" i="11"/>
  <c r="G38" i="11"/>
  <c r="F38" i="11"/>
  <c r="E38" i="11"/>
  <c r="D38" i="11"/>
  <c r="C38" i="11"/>
  <c r="G37" i="11"/>
  <c r="F37" i="11"/>
  <c r="E37" i="11"/>
  <c r="D37" i="11"/>
  <c r="C37" i="11"/>
  <c r="G36" i="11"/>
  <c r="F36" i="11"/>
  <c r="E36" i="11"/>
  <c r="D36" i="11"/>
  <c r="C36" i="11"/>
  <c r="G35" i="11"/>
  <c r="F35" i="11"/>
  <c r="E35" i="11"/>
  <c r="D35" i="11"/>
  <c r="C35" i="11"/>
  <c r="G34" i="11"/>
  <c r="F34" i="11"/>
  <c r="E34" i="11"/>
  <c r="D34" i="11"/>
  <c r="C34" i="11"/>
  <c r="G33" i="11"/>
  <c r="F33" i="11"/>
  <c r="E33" i="11"/>
  <c r="D33" i="11"/>
  <c r="C33" i="11"/>
  <c r="G32" i="11"/>
  <c r="F32" i="11"/>
  <c r="E32" i="11"/>
  <c r="D32" i="11"/>
  <c r="C32" i="11"/>
  <c r="G31" i="11"/>
  <c r="F31" i="11"/>
  <c r="E31" i="11"/>
  <c r="D31" i="11"/>
  <c r="C31" i="11"/>
  <c r="G30" i="11"/>
  <c r="F30" i="11"/>
  <c r="E30" i="11"/>
  <c r="D30" i="11"/>
  <c r="C30" i="11"/>
  <c r="G29" i="11"/>
  <c r="F29" i="11"/>
  <c r="E29" i="11"/>
  <c r="D29" i="11"/>
  <c r="C29" i="11"/>
  <c r="G28" i="11"/>
  <c r="F28" i="11"/>
  <c r="E28" i="11"/>
  <c r="D28" i="11"/>
  <c r="C28" i="11"/>
  <c r="G27" i="11"/>
  <c r="F27" i="11"/>
  <c r="E27" i="11"/>
  <c r="D27" i="11"/>
  <c r="C27" i="11"/>
  <c r="G26" i="11"/>
  <c r="F26" i="11"/>
  <c r="E26" i="11"/>
  <c r="D26" i="11"/>
  <c r="C26" i="11"/>
  <c r="G25" i="11"/>
  <c r="F25" i="11"/>
  <c r="E25" i="11"/>
  <c r="D25" i="11"/>
  <c r="C25" i="11"/>
  <c r="G24" i="11"/>
  <c r="F24" i="11"/>
  <c r="E24" i="11"/>
  <c r="D24" i="11"/>
  <c r="C24" i="11"/>
  <c r="G23" i="11"/>
  <c r="F23" i="11"/>
  <c r="E23" i="11"/>
  <c r="D23" i="11"/>
  <c r="C23" i="11"/>
  <c r="G22" i="11"/>
  <c r="F22" i="11"/>
  <c r="E22" i="11"/>
  <c r="D22" i="11"/>
  <c r="C22" i="11"/>
  <c r="G21" i="11"/>
  <c r="F21" i="11"/>
  <c r="E21" i="11"/>
  <c r="D21" i="11"/>
  <c r="C21" i="11"/>
  <c r="G20" i="11"/>
  <c r="F20" i="11"/>
  <c r="E20" i="11"/>
  <c r="D20" i="11"/>
  <c r="C20" i="11"/>
  <c r="G19" i="11"/>
  <c r="F19" i="11"/>
  <c r="E19" i="11"/>
  <c r="D19" i="11"/>
  <c r="C19" i="11"/>
  <c r="G18" i="11"/>
  <c r="F18" i="11"/>
  <c r="E18" i="11"/>
  <c r="D18" i="11"/>
  <c r="C18" i="11"/>
  <c r="G17" i="11"/>
  <c r="F17" i="11"/>
  <c r="E17" i="11"/>
  <c r="D17" i="11"/>
  <c r="C17" i="11"/>
  <c r="G16" i="11"/>
  <c r="F16" i="11"/>
  <c r="E16" i="11"/>
  <c r="D16" i="11"/>
  <c r="C16" i="11"/>
  <c r="G15" i="11"/>
  <c r="F15" i="11"/>
  <c r="E15" i="11"/>
  <c r="D15" i="11"/>
  <c r="C15" i="11"/>
  <c r="G14" i="11"/>
  <c r="F14" i="11"/>
  <c r="E14" i="11"/>
  <c r="D14" i="11"/>
  <c r="C14" i="11"/>
  <c r="G13" i="11"/>
  <c r="F13" i="11"/>
  <c r="E13" i="11"/>
  <c r="D13" i="11"/>
  <c r="C13" i="11"/>
  <c r="G12" i="11"/>
  <c r="F12" i="11"/>
  <c r="E12" i="11"/>
  <c r="D12" i="11"/>
  <c r="C12" i="11"/>
  <c r="G11" i="11"/>
  <c r="F11" i="11"/>
  <c r="E11" i="11"/>
  <c r="D11" i="11"/>
  <c r="C11" i="11"/>
  <c r="G10" i="11"/>
  <c r="F10" i="11"/>
  <c r="E10" i="11"/>
  <c r="D10" i="11"/>
  <c r="C10" i="11"/>
  <c r="G9" i="11"/>
  <c r="F9" i="11"/>
  <c r="E9" i="11"/>
  <c r="D9" i="11"/>
  <c r="C9" i="11"/>
  <c r="G8" i="11"/>
  <c r="F8" i="11"/>
  <c r="E8" i="11"/>
  <c r="D8" i="11"/>
  <c r="C8" i="11"/>
  <c r="G7" i="11"/>
  <c r="F7" i="11"/>
  <c r="E7" i="11"/>
  <c r="D7" i="11"/>
  <c r="C7" i="11"/>
  <c r="G6" i="11"/>
  <c r="F6" i="11"/>
  <c r="E6" i="11"/>
  <c r="D6" i="11"/>
  <c r="C6" i="11"/>
  <c r="G5" i="11"/>
  <c r="F5" i="11"/>
  <c r="E5" i="11"/>
  <c r="D5" i="11"/>
  <c r="C5" i="11"/>
  <c r="G4" i="11"/>
  <c r="F4" i="11"/>
  <c r="E4" i="11"/>
  <c r="D4" i="11"/>
  <c r="C4" i="11"/>
  <c r="G3" i="11"/>
  <c r="F3" i="11"/>
  <c r="E3" i="11"/>
  <c r="D3" i="11"/>
  <c r="C3" i="11"/>
  <c r="G86" i="10"/>
  <c r="F86" i="10"/>
  <c r="E86" i="10"/>
  <c r="D86" i="10"/>
  <c r="C86" i="10"/>
  <c r="G85" i="10"/>
  <c r="F85" i="10"/>
  <c r="E85" i="10"/>
  <c r="D85" i="10"/>
  <c r="C85" i="10"/>
  <c r="G84" i="10"/>
  <c r="F84" i="10"/>
  <c r="E84" i="10"/>
  <c r="D84" i="10"/>
  <c r="C84" i="10"/>
  <c r="G83" i="10"/>
  <c r="F83" i="10"/>
  <c r="E83" i="10"/>
  <c r="D83" i="10"/>
  <c r="C83" i="10"/>
  <c r="G82" i="10"/>
  <c r="F82" i="10"/>
  <c r="E82" i="10"/>
  <c r="D82" i="10"/>
  <c r="C82" i="10"/>
  <c r="G81" i="10"/>
  <c r="F81" i="10"/>
  <c r="E81" i="10"/>
  <c r="D81" i="10"/>
  <c r="C81" i="10"/>
  <c r="G80" i="10"/>
  <c r="F80" i="10"/>
  <c r="E80" i="10"/>
  <c r="D80" i="10"/>
  <c r="C80" i="10"/>
  <c r="G79" i="10"/>
  <c r="F79" i="10"/>
  <c r="E79" i="10"/>
  <c r="D79" i="10"/>
  <c r="C79" i="10"/>
  <c r="G78" i="10"/>
  <c r="F78" i="10"/>
  <c r="E78" i="10"/>
  <c r="D78" i="10"/>
  <c r="C78" i="10"/>
  <c r="G77" i="10"/>
  <c r="F77" i="10"/>
  <c r="E77" i="10"/>
  <c r="D77" i="10"/>
  <c r="C77" i="10"/>
  <c r="G76" i="10"/>
  <c r="F76" i="10"/>
  <c r="E76" i="10"/>
  <c r="D76" i="10"/>
  <c r="C76" i="10"/>
  <c r="G75" i="10"/>
  <c r="F75" i="10"/>
  <c r="E75" i="10"/>
  <c r="D75" i="10"/>
  <c r="C75" i="10"/>
  <c r="G74" i="10"/>
  <c r="F74" i="10"/>
  <c r="E74" i="10"/>
  <c r="D74" i="10"/>
  <c r="C74" i="10"/>
  <c r="G73" i="10"/>
  <c r="F73" i="10"/>
  <c r="E73" i="10"/>
  <c r="D73" i="10"/>
  <c r="C73" i="10"/>
  <c r="G72" i="10"/>
  <c r="F72" i="10"/>
  <c r="E72" i="10"/>
  <c r="D72" i="10"/>
  <c r="C72" i="10"/>
  <c r="G71" i="10"/>
  <c r="F71" i="10"/>
  <c r="E71" i="10"/>
  <c r="D71" i="10"/>
  <c r="C71" i="10"/>
  <c r="G70" i="10"/>
  <c r="F70" i="10"/>
  <c r="E70" i="10"/>
  <c r="D70" i="10"/>
  <c r="C70" i="10"/>
  <c r="G69" i="10"/>
  <c r="F69" i="10"/>
  <c r="E69" i="10"/>
  <c r="D69" i="10"/>
  <c r="C69" i="10"/>
  <c r="G68" i="10"/>
  <c r="F68" i="10"/>
  <c r="E68" i="10"/>
  <c r="D68" i="10"/>
  <c r="C68" i="10"/>
  <c r="G67" i="10"/>
  <c r="F67" i="10"/>
  <c r="E67" i="10"/>
  <c r="D67" i="10"/>
  <c r="C67" i="10"/>
  <c r="G66" i="10"/>
  <c r="F66" i="10"/>
  <c r="E66" i="10"/>
  <c r="D66" i="10"/>
  <c r="C66" i="10"/>
  <c r="G65" i="10"/>
  <c r="F65" i="10"/>
  <c r="E65" i="10"/>
  <c r="D65" i="10"/>
  <c r="C65" i="10"/>
  <c r="G64" i="10"/>
  <c r="F64" i="10"/>
  <c r="E64" i="10"/>
  <c r="D64" i="10"/>
  <c r="C64" i="10"/>
  <c r="G63" i="10"/>
  <c r="F63" i="10"/>
  <c r="E63" i="10"/>
  <c r="D63" i="10"/>
  <c r="C63" i="10"/>
  <c r="G62" i="10"/>
  <c r="F62" i="10"/>
  <c r="E62" i="10"/>
  <c r="D62" i="10"/>
  <c r="C62" i="10"/>
  <c r="G61" i="10"/>
  <c r="F61" i="10"/>
  <c r="E61" i="10"/>
  <c r="D61" i="10"/>
  <c r="C61" i="10"/>
  <c r="G60" i="10"/>
  <c r="F60" i="10"/>
  <c r="E60" i="10"/>
  <c r="D60" i="10"/>
  <c r="C60" i="10"/>
  <c r="G59" i="10"/>
  <c r="F59" i="10"/>
  <c r="E59" i="10"/>
  <c r="D59" i="10"/>
  <c r="C59" i="10"/>
  <c r="G58" i="10"/>
  <c r="F58" i="10"/>
  <c r="E58" i="10"/>
  <c r="D58" i="10"/>
  <c r="C58" i="10"/>
  <c r="G57" i="10"/>
  <c r="F57" i="10"/>
  <c r="E57" i="10"/>
  <c r="D57" i="10"/>
  <c r="C57" i="10"/>
  <c r="G56" i="10"/>
  <c r="F56" i="10"/>
  <c r="E56" i="10"/>
  <c r="D56" i="10"/>
  <c r="C56" i="10"/>
  <c r="G55" i="10"/>
  <c r="F55" i="10"/>
  <c r="E55" i="10"/>
  <c r="D55" i="10"/>
  <c r="C55" i="10"/>
  <c r="G54" i="10"/>
  <c r="F54" i="10"/>
  <c r="E54" i="10"/>
  <c r="D54" i="10"/>
  <c r="C54" i="10"/>
  <c r="G53" i="10"/>
  <c r="F53" i="10"/>
  <c r="E53" i="10"/>
  <c r="D53" i="10"/>
  <c r="C53" i="10"/>
  <c r="G52" i="10"/>
  <c r="F52" i="10"/>
  <c r="E52" i="10"/>
  <c r="D52" i="10"/>
  <c r="C52" i="10"/>
  <c r="G51" i="10"/>
  <c r="F51" i="10"/>
  <c r="E51" i="10"/>
  <c r="D51" i="10"/>
  <c r="C51" i="10"/>
  <c r="G50" i="10"/>
  <c r="F50" i="10"/>
  <c r="E50" i="10"/>
  <c r="D50" i="10"/>
  <c r="C50" i="10"/>
  <c r="G49" i="10"/>
  <c r="F49" i="10"/>
  <c r="E49" i="10"/>
  <c r="D49" i="10"/>
  <c r="C49" i="10"/>
  <c r="G48" i="10"/>
  <c r="F48" i="10"/>
  <c r="E48" i="10"/>
  <c r="D48" i="10"/>
  <c r="C48" i="10"/>
  <c r="G47" i="10"/>
  <c r="F47" i="10"/>
  <c r="E47" i="10"/>
  <c r="D47" i="10"/>
  <c r="C47" i="10"/>
  <c r="G46" i="10"/>
  <c r="F46" i="10"/>
  <c r="E46" i="10"/>
  <c r="D46" i="10"/>
  <c r="C46" i="10"/>
  <c r="G45" i="10"/>
  <c r="F45" i="10"/>
  <c r="E45" i="10"/>
  <c r="D45" i="10"/>
  <c r="C45" i="10"/>
  <c r="G44" i="10"/>
  <c r="F44" i="10"/>
  <c r="E44" i="10"/>
  <c r="D44" i="10"/>
  <c r="C44" i="10"/>
  <c r="G43" i="10"/>
  <c r="F43" i="10"/>
  <c r="E43" i="10"/>
  <c r="D43" i="10"/>
  <c r="C43" i="10"/>
  <c r="G42" i="10"/>
  <c r="F42" i="10"/>
  <c r="E42" i="10"/>
  <c r="D42" i="10"/>
  <c r="C42" i="10"/>
  <c r="G41" i="10"/>
  <c r="F41" i="10"/>
  <c r="E41" i="10"/>
  <c r="D41" i="10"/>
  <c r="C41" i="10"/>
  <c r="G40" i="10"/>
  <c r="F40" i="10"/>
  <c r="E40" i="10"/>
  <c r="D40" i="10"/>
  <c r="C40" i="10"/>
  <c r="G39" i="10"/>
  <c r="F39" i="10"/>
  <c r="E39" i="10"/>
  <c r="D39" i="10"/>
  <c r="C39" i="10"/>
  <c r="G38" i="10"/>
  <c r="F38" i="10"/>
  <c r="E38" i="10"/>
  <c r="D38" i="10"/>
  <c r="C38" i="10"/>
  <c r="G37" i="10"/>
  <c r="F37" i="10"/>
  <c r="E37" i="10"/>
  <c r="D37" i="10"/>
  <c r="C37" i="10"/>
  <c r="G36" i="10"/>
  <c r="F36" i="10"/>
  <c r="E36" i="10"/>
  <c r="D36" i="10"/>
  <c r="C36" i="10"/>
  <c r="G35" i="10"/>
  <c r="F35" i="10"/>
  <c r="E35" i="10"/>
  <c r="D35" i="10"/>
  <c r="C35" i="10"/>
  <c r="G34" i="10"/>
  <c r="F34" i="10"/>
  <c r="E34" i="10"/>
  <c r="D34" i="10"/>
  <c r="C34" i="10"/>
  <c r="G33" i="10"/>
  <c r="F33" i="10"/>
  <c r="E33" i="10"/>
  <c r="D33" i="10"/>
  <c r="C33" i="10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9" i="10"/>
  <c r="F29" i="10"/>
  <c r="E29" i="10"/>
  <c r="D29" i="10"/>
  <c r="C29" i="10"/>
  <c r="G28" i="10"/>
  <c r="F28" i="10"/>
  <c r="E28" i="10"/>
  <c r="D28" i="10"/>
  <c r="C28" i="10"/>
  <c r="G27" i="10"/>
  <c r="F27" i="10"/>
  <c r="E27" i="10"/>
  <c r="D27" i="10"/>
  <c r="C27" i="10"/>
  <c r="G26" i="10"/>
  <c r="F26" i="10"/>
  <c r="E26" i="10"/>
  <c r="D26" i="10"/>
  <c r="C26" i="10"/>
  <c r="G25" i="10"/>
  <c r="F25" i="10"/>
  <c r="E25" i="10"/>
  <c r="D25" i="10"/>
  <c r="C25" i="10"/>
  <c r="G24" i="10"/>
  <c r="F24" i="10"/>
  <c r="E24" i="10"/>
  <c r="D24" i="10"/>
  <c r="C24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G20" i="10"/>
  <c r="F20" i="10"/>
  <c r="E20" i="10"/>
  <c r="D20" i="10"/>
  <c r="C20" i="10"/>
  <c r="G19" i="10"/>
  <c r="F19" i="10"/>
  <c r="E19" i="10"/>
  <c r="D19" i="10"/>
  <c r="C19" i="10"/>
  <c r="G18" i="10"/>
  <c r="F18" i="10"/>
  <c r="E18" i="10"/>
  <c r="D18" i="10"/>
  <c r="C18" i="10"/>
  <c r="G17" i="10"/>
  <c r="F17" i="10"/>
  <c r="E17" i="10"/>
  <c r="D17" i="10"/>
  <c r="C17" i="10"/>
  <c r="G16" i="10"/>
  <c r="F16" i="10"/>
  <c r="E16" i="10"/>
  <c r="D16" i="10"/>
  <c r="C16" i="10"/>
  <c r="G15" i="10"/>
  <c r="F15" i="10"/>
  <c r="E15" i="10"/>
  <c r="D15" i="10"/>
  <c r="C15" i="10"/>
  <c r="G14" i="10"/>
  <c r="F14" i="10"/>
  <c r="E14" i="10"/>
  <c r="D14" i="10"/>
  <c r="C14" i="10"/>
  <c r="G13" i="10"/>
  <c r="F13" i="10"/>
  <c r="E13" i="10"/>
  <c r="D13" i="10"/>
  <c r="C13" i="10"/>
  <c r="G12" i="10"/>
  <c r="F12" i="10"/>
  <c r="E12" i="10"/>
  <c r="D12" i="10"/>
  <c r="C12" i="10"/>
  <c r="G11" i="10"/>
  <c r="F11" i="10"/>
  <c r="E11" i="10"/>
  <c r="D11" i="10"/>
  <c r="C11" i="10"/>
  <c r="G10" i="10"/>
  <c r="F10" i="10"/>
  <c r="E10" i="10"/>
  <c r="D10" i="10"/>
  <c r="C10" i="10"/>
  <c r="G9" i="10"/>
  <c r="F9" i="10"/>
  <c r="E9" i="10"/>
  <c r="D9" i="10"/>
  <c r="C9" i="10"/>
  <c r="G8" i="10"/>
  <c r="F8" i="10"/>
  <c r="E8" i="10"/>
  <c r="D8" i="10"/>
  <c r="C8" i="10"/>
  <c r="G7" i="10"/>
  <c r="F7" i="10"/>
  <c r="E7" i="10"/>
  <c r="D7" i="10"/>
  <c r="C7" i="10"/>
  <c r="G6" i="10"/>
  <c r="F6" i="10"/>
  <c r="E6" i="10"/>
  <c r="D6" i="10"/>
  <c r="C6" i="10"/>
  <c r="F5" i="10"/>
  <c r="E5" i="10"/>
  <c r="D5" i="10"/>
  <c r="C5" i="10"/>
  <c r="G4" i="10"/>
  <c r="F4" i="10"/>
  <c r="E4" i="10"/>
  <c r="D4" i="10"/>
  <c r="C4" i="10"/>
  <c r="G3" i="10"/>
  <c r="F3" i="10"/>
  <c r="E3" i="10"/>
  <c r="D3" i="10"/>
  <c r="C3" i="10"/>
</calcChain>
</file>

<file path=xl/sharedStrings.xml><?xml version="1.0" encoding="utf-8"?>
<sst xmlns="http://schemas.openxmlformats.org/spreadsheetml/2006/main" count="3233" uniqueCount="864">
  <si>
    <t>記号</t>
    <rPh sb="0" eb="2">
      <t>キゴウ</t>
    </rPh>
    <phoneticPr fontId="3"/>
  </si>
  <si>
    <t>商品名</t>
    <rPh sb="0" eb="3">
      <t>ショウヒンメイ</t>
    </rPh>
    <phoneticPr fontId="3"/>
  </si>
  <si>
    <t>品番</t>
    <rPh sb="0" eb="2">
      <t>ヒンバン</t>
    </rPh>
    <phoneticPr fontId="3"/>
  </si>
  <si>
    <t>W</t>
    <phoneticPr fontId="3"/>
  </si>
  <si>
    <t>lm/W</t>
    <phoneticPr fontId="3"/>
  </si>
  <si>
    <t>lm</t>
    <phoneticPr fontId="3"/>
  </si>
  <si>
    <t>台数</t>
    <rPh sb="0" eb="2">
      <t>ダイスウ</t>
    </rPh>
    <phoneticPr fontId="3"/>
  </si>
  <si>
    <t>a</t>
  </si>
  <si>
    <t>b</t>
  </si>
  <si>
    <t>c</t>
  </si>
  <si>
    <t>d</t>
  </si>
  <si>
    <t>e</t>
  </si>
  <si>
    <t>f</t>
  </si>
  <si>
    <t>i</t>
  </si>
  <si>
    <t>h</t>
  </si>
  <si>
    <t>g</t>
  </si>
  <si>
    <t>o</t>
  </si>
  <si>
    <t>l</t>
  </si>
  <si>
    <t>n</t>
  </si>
  <si>
    <t>s</t>
  </si>
  <si>
    <t>q</t>
  </si>
  <si>
    <t>t</t>
  </si>
  <si>
    <t>m</t>
  </si>
  <si>
    <t>p</t>
  </si>
  <si>
    <t>r</t>
  </si>
  <si>
    <t>j</t>
  </si>
  <si>
    <t>k</t>
  </si>
  <si>
    <t>v</t>
  </si>
  <si>
    <t>EL-DT31111</t>
  </si>
  <si>
    <t>HF25N-SN</t>
  </si>
  <si>
    <t>LX3-190-25N-TR40</t>
  </si>
  <si>
    <t>LXF-32N-UK40-W240-MSLI</t>
  </si>
  <si>
    <t>LEDB-40950N-LS9</t>
  </si>
  <si>
    <t>LX3-190-32N-TR40</t>
  </si>
  <si>
    <t>LX3-170-10N-TR20</t>
  </si>
  <si>
    <t>LDGF20T･N/7/10P+IRLFDL21GB-P</t>
  </si>
  <si>
    <t>LX3-170-10N-CL20</t>
  </si>
  <si>
    <t>NNFB87609+FK80000</t>
  </si>
  <si>
    <t>KSD2951VA 1EL+S1-2061S</t>
  </si>
  <si>
    <t>LX3-190-31N-UK40-W170</t>
  </si>
  <si>
    <t>MY-FHS425330A/NAHTN</t>
  </si>
  <si>
    <t>IREL-LX3-170-25N-CL40</t>
  </si>
  <si>
    <t>LX160F-25N-TR40B</t>
  </si>
  <si>
    <t>LED</t>
  </si>
  <si>
    <t>LED済</t>
    <rPh sb="3" eb="4">
      <t>スミ</t>
    </rPh>
    <phoneticPr fontId="3"/>
  </si>
  <si>
    <t>-</t>
    <phoneticPr fontId="3"/>
  </si>
  <si>
    <t>LED直管ランプ63形 代替</t>
    <rPh sb="3" eb="5">
      <t>チョッカン</t>
    </rPh>
    <rPh sb="10" eb="11">
      <t>ガタ</t>
    </rPh>
    <phoneticPr fontId="1"/>
  </si>
  <si>
    <t>ＬＥＤ非常灯　専用形　中天井用　埋込形Φ100　電源別置形</t>
    <rPh sb="11" eb="12">
      <t>ナカ</t>
    </rPh>
    <rPh sb="24" eb="26">
      <t>デンゲン</t>
    </rPh>
    <rPh sb="26" eb="28">
      <t>ベッチ</t>
    </rPh>
    <rPh sb="28" eb="29">
      <t>ガタ</t>
    </rPh>
    <phoneticPr fontId="2"/>
  </si>
  <si>
    <t>一体型ベースライト 40形 トラフ型</t>
  </si>
  <si>
    <t>一体型ベースライト 40形 直付型 幅150mm　非常灯兼用</t>
    <rPh sb="14" eb="16">
      <t>ジカヅ</t>
    </rPh>
    <rPh sb="16" eb="17">
      <t>ガタ</t>
    </rPh>
    <rPh sb="18" eb="19">
      <t>ハバ</t>
    </rPh>
    <phoneticPr fontId="1"/>
  </si>
  <si>
    <t>KSD2951VA 1EL+S1-2061S</t>
    <phoneticPr fontId="3"/>
  </si>
  <si>
    <t>防雨型ブラケット　20形</t>
    <rPh sb="0" eb="3">
      <t>ボウウガタ</t>
    </rPh>
    <rPh sb="11" eb="12">
      <t>ガタ</t>
    </rPh>
    <phoneticPr fontId="1"/>
  </si>
  <si>
    <t>誘導灯　点滅形誘導音付　B級BL形　片面</t>
    <rPh sb="0" eb="3">
      <t>ユウドウトウ</t>
    </rPh>
    <rPh sb="4" eb="7">
      <t>テンメツガタ</t>
    </rPh>
    <rPh sb="7" eb="10">
      <t>ユウドウオト</t>
    </rPh>
    <rPh sb="10" eb="11">
      <t>ツキ</t>
    </rPh>
    <rPh sb="13" eb="14">
      <t>キュウ</t>
    </rPh>
    <rPh sb="16" eb="17">
      <t>ガタ</t>
    </rPh>
    <rPh sb="18" eb="20">
      <t>カタメン</t>
    </rPh>
    <phoneticPr fontId="2"/>
  </si>
  <si>
    <t>LX160F-25N-TR40B</t>
    <phoneticPr fontId="3"/>
  </si>
  <si>
    <t>一体型ベースライト 40形 トラフ型　防湿型</t>
    <rPh sb="17" eb="18">
      <t>ガタ</t>
    </rPh>
    <rPh sb="19" eb="22">
      <t>ボウシツガタ</t>
    </rPh>
    <phoneticPr fontId="1"/>
  </si>
  <si>
    <t>LX3-170-10N-CL20</t>
    <phoneticPr fontId="3"/>
  </si>
  <si>
    <t>一体型ベースライト 20形 直付型 幅150mm</t>
  </si>
  <si>
    <t>一体型ベースライト 20形 トラフ型</t>
  </si>
  <si>
    <t>一体型ベースライト 40形 埋込型 幅150mm</t>
    <rPh sb="14" eb="16">
      <t>ウメコミ</t>
    </rPh>
    <rPh sb="16" eb="17">
      <t>ガタ</t>
    </rPh>
    <rPh sb="18" eb="19">
      <t>ハバ</t>
    </rPh>
    <phoneticPr fontId="1"/>
  </si>
  <si>
    <t>一体型ベースライト 40形 埋込型 幅220mm 人感ｾﾝｻ付</t>
    <rPh sb="14" eb="16">
      <t>ウメコミ</t>
    </rPh>
    <rPh sb="16" eb="17">
      <t>ガタ</t>
    </rPh>
    <rPh sb="18" eb="19">
      <t>ハバ</t>
    </rPh>
    <rPh sb="25" eb="27">
      <t>ジンカン</t>
    </rPh>
    <rPh sb="30" eb="31">
      <t>ツ</t>
    </rPh>
    <phoneticPr fontId="1"/>
  </si>
  <si>
    <t>40形階段灯通路誘導灯　人感ｾﾝｻ付きﾀｲﾌﾟ</t>
    <rPh sb="17" eb="18">
      <t>ツ</t>
    </rPh>
    <phoneticPr fontId="2"/>
  </si>
  <si>
    <t>NNFB87609+FK80000</t>
    <phoneticPr fontId="3"/>
  </si>
  <si>
    <t>ＬＥＤ非常灯　専用形　中～特高天井用　埋込形Φ100　電源別置形</t>
    <rPh sb="11" eb="12">
      <t>ナカ</t>
    </rPh>
    <rPh sb="13" eb="14">
      <t>トク</t>
    </rPh>
    <rPh sb="14" eb="15">
      <t>タカ</t>
    </rPh>
    <rPh sb="15" eb="17">
      <t>テンジョウ</t>
    </rPh>
    <rPh sb="27" eb="29">
      <t>デンゲン</t>
    </rPh>
    <rPh sb="29" eb="31">
      <t>ベッチ</t>
    </rPh>
    <rPh sb="31" eb="32">
      <t>ガタ</t>
    </rPh>
    <phoneticPr fontId="2"/>
  </si>
  <si>
    <t>防雨型ブラケット　40形</t>
    <rPh sb="0" eb="3">
      <t>ボウウガタ</t>
    </rPh>
    <rPh sb="11" eb="12">
      <t>ガタ</t>
    </rPh>
    <phoneticPr fontId="2"/>
  </si>
  <si>
    <t>LDG32T･N/14/25/19SP/C</t>
  </si>
  <si>
    <t>LDG20T･N/6/10/19SL/C</t>
  </si>
  <si>
    <t>LDG16T･N/6/10/19SL/C</t>
  </si>
  <si>
    <t>LDGF40T・N/17/25P</t>
  </si>
  <si>
    <t>LED直管ランプ40形 代替</t>
    <rPh sb="3" eb="5">
      <t>チョッカン</t>
    </rPh>
    <rPh sb="10" eb="11">
      <t>ガタ</t>
    </rPh>
    <phoneticPr fontId="1"/>
  </si>
  <si>
    <t>LED直管ランプ20形 代替</t>
    <rPh sb="3" eb="5">
      <t>チョッカン</t>
    </rPh>
    <rPh sb="10" eb="11">
      <t>ガタ</t>
    </rPh>
    <phoneticPr fontId="1"/>
  </si>
  <si>
    <t>LED直管ランプ16形 代替</t>
    <rPh sb="3" eb="5">
      <t>チョッカン</t>
    </rPh>
    <rPh sb="10" eb="11">
      <t>ガタ</t>
    </rPh>
    <phoneticPr fontId="1"/>
  </si>
  <si>
    <t>LED直管ランプ40形 ガラス直管</t>
    <rPh sb="3" eb="5">
      <t>チョッカン</t>
    </rPh>
    <rPh sb="10" eb="11">
      <t>ガタ</t>
    </rPh>
    <rPh sb="15" eb="17">
      <t>チョッカン</t>
    </rPh>
    <phoneticPr fontId="1"/>
  </si>
  <si>
    <t>施設名：</t>
    <rPh sb="0" eb="3">
      <t>シセツメイ</t>
    </rPh>
    <phoneticPr fontId="3"/>
  </si>
  <si>
    <t>非表示</t>
    <rPh sb="0" eb="3">
      <t>ヒヒョウジ</t>
    </rPh>
    <phoneticPr fontId="3"/>
  </si>
  <si>
    <t>誘1</t>
  </si>
  <si>
    <t>誘2</t>
  </si>
  <si>
    <t>誘3</t>
  </si>
  <si>
    <t>誘4</t>
  </si>
  <si>
    <t>誘5</t>
  </si>
  <si>
    <t>誘6</t>
  </si>
  <si>
    <t>誘7</t>
  </si>
  <si>
    <t>誘8</t>
  </si>
  <si>
    <t>誘9</t>
  </si>
  <si>
    <t>IREL-LX3-170-52N-CL40W</t>
  </si>
  <si>
    <t>DL4L38-7W7BW-D</t>
  </si>
  <si>
    <t>DL11L38-15W7BW-D</t>
  </si>
  <si>
    <t>LDA5L-G/W-4T5</t>
  </si>
  <si>
    <t>LEDS-15112L-LS1</t>
  </si>
  <si>
    <t>対象外</t>
  </si>
  <si>
    <t>LX3-190-51N-TR40</t>
  </si>
  <si>
    <t>MY-VKR450330/N AHTN</t>
  </si>
  <si>
    <t>LX3-190-25N-CL40</t>
  </si>
  <si>
    <t>LX3-190-51N-CL40W</t>
  </si>
  <si>
    <t>KT8N-45TC</t>
  </si>
  <si>
    <t>LDG15T･N･5/7V2</t>
  </si>
  <si>
    <t>LDA8L-G-E17/W-6T5</t>
  </si>
  <si>
    <t>XND9988SLZ LR9+特注RP</t>
    <rPh sb="15" eb="17">
      <t>トクチュウ</t>
    </rPh>
    <phoneticPr fontId="2"/>
  </si>
  <si>
    <t>MY-LK425330C/N AHTN</t>
  </si>
  <si>
    <t>BL-30N-UKLXSQ35-D</t>
  </si>
  <si>
    <t>DL8N8-10W7BW-D</t>
  </si>
  <si>
    <t>LBR4N-CIPL-BS</t>
  </si>
  <si>
    <t>DPN-41580YG</t>
  </si>
  <si>
    <t>LDR3L-M-E11-V2</t>
  </si>
  <si>
    <t>DL11N8-15W7BW-D</t>
  </si>
  <si>
    <t>EL-WD01/3(102LM)AHN</t>
  </si>
  <si>
    <t>NNF11930 LE1+FK11531</t>
  </si>
  <si>
    <t>MY-HKR450330/N AHTN</t>
  </si>
  <si>
    <t>IREL-LX3-170-20N-CL20W</t>
  </si>
  <si>
    <t>MY-FHS208230A/NAHTN</t>
  </si>
  <si>
    <t>MY-WVH425430/N AHTN</t>
  </si>
  <si>
    <t>NWFF41739J LE9</t>
  </si>
  <si>
    <t>MY-WVH450430/N AHTN</t>
  </si>
  <si>
    <t>LX160F-20N-TR20B</t>
  </si>
  <si>
    <t>MY-WVH215431/N AHTN</t>
  </si>
  <si>
    <t>LX3-170-20N-CL20</t>
  </si>
  <si>
    <t>EL-CT31111</t>
  </si>
  <si>
    <t>LX3-170-20N-CL20W</t>
  </si>
  <si>
    <t>LX3-170-19N-UK20-W328</t>
  </si>
  <si>
    <t>DL90L308-20W8W-D+LZA-90842E</t>
  </si>
  <si>
    <t>DL90N8-20W8W-D+LZA-90842E</t>
  </si>
  <si>
    <t>IREL-DL10/100-W</t>
  </si>
  <si>
    <t>EL-D13/3(550LM) AHTZ</t>
  </si>
  <si>
    <t>DL33L308-20W8W-D+LZA-90433E</t>
  </si>
  <si>
    <t>LDA8L-G/W/D-6V1</t>
  </si>
  <si>
    <t>LX3-190-50N-UK40-W328</t>
  </si>
  <si>
    <t>MY-BKR450330/N AHTN</t>
  </si>
  <si>
    <t>LDF7N-H-GX53+EGX53-S190</t>
  </si>
  <si>
    <t>LDA4L-G-E17/S/40W2+LEDB88907</t>
  </si>
  <si>
    <t>LDG7L-G-6V4</t>
  </si>
  <si>
    <t>LX3-170-19N-KK20-W250</t>
  </si>
  <si>
    <t>EL-CB30111B</t>
  </si>
  <si>
    <t>LDA15L-G/W-10T5</t>
  </si>
  <si>
    <t>NNFB87609+FK80002</t>
  </si>
  <si>
    <t>LX3-170-20N-TR20</t>
  </si>
  <si>
    <t>LDF9NHGX/C20/12/2+LEDG85903(K)</t>
  </si>
  <si>
    <t>LDTS33N-G-E39/C/T-BS+PSU-38-067049CC</t>
  </si>
  <si>
    <t>LDA8L-G/W-6T5+GX10QE26</t>
  </si>
  <si>
    <t>LDCP36N/10/15B</t>
  </si>
  <si>
    <t>KSH201621EL+S2-2091L+S2-2091AR+MOYU-02C32B</t>
  </si>
  <si>
    <t>KSH201511EL+S1-2091S+MOYU-08W32B</t>
  </si>
  <si>
    <t>KSH101511EL+S2-1091L+MOYU-07W21B</t>
  </si>
  <si>
    <t>KSH201511EL+S2-2091W+MOYU-08W32B</t>
  </si>
  <si>
    <t>KSH101511EL+S1-1091S+MOYU-07W21B</t>
  </si>
  <si>
    <t>対象外</t>
    <rPh sb="0" eb="3">
      <t>タイショウガイ</t>
    </rPh>
    <phoneticPr fontId="3"/>
  </si>
  <si>
    <t>LDA7N-G/W-6T5</t>
  </si>
  <si>
    <t>LDGF20T･N/7/10P</t>
  </si>
  <si>
    <t>LDA8L-G/W-6T5</t>
  </si>
  <si>
    <t>LDGF40T･N/17/25P</t>
  </si>
  <si>
    <t>城公園芸術文化劇場 北館（器具）</t>
    <rPh sb="13" eb="15">
      <t>キグ</t>
    </rPh>
    <phoneticPr fontId="3"/>
  </si>
  <si>
    <t>城公園芸術文化劇場 北館（ランプ）</t>
    <phoneticPr fontId="3"/>
  </si>
  <si>
    <t>★</t>
  </si>
  <si>
    <t>aa</t>
  </si>
  <si>
    <t>ab</t>
  </si>
  <si>
    <t>ac</t>
  </si>
  <si>
    <t>ad</t>
  </si>
  <si>
    <t>ae</t>
  </si>
  <si>
    <t>af</t>
  </si>
  <si>
    <t>w</t>
  </si>
  <si>
    <t>w1</t>
  </si>
  <si>
    <t>x</t>
  </si>
  <si>
    <t>y</t>
  </si>
  <si>
    <t>z</t>
  </si>
  <si>
    <t>LX3-190-50N-KK40-W250</t>
  </si>
  <si>
    <t>FLS-30W-M-K5-R7-W</t>
  </si>
  <si>
    <t>LDG10T･N･4/6V2</t>
  </si>
  <si>
    <t>PLM6D-YA</t>
  </si>
  <si>
    <t>LBR4L-CIPL-BS</t>
  </si>
  <si>
    <t>LX160F-52N-TR40B</t>
  </si>
  <si>
    <t>LDGR32T･N/16/25/16S</t>
  </si>
  <si>
    <t>LDA4L-G-E17/W-4T5</t>
  </si>
  <si>
    <t>LLD4000NCE1+NTN88008B</t>
  </si>
  <si>
    <t>EL-D11/3(102NM) AHN</t>
  </si>
  <si>
    <t>MY-B965332/N AHTN</t>
  </si>
  <si>
    <t>UV20N-30C2W-D+LZA-90839E</t>
  </si>
  <si>
    <t>BL-61N-CLLXSQ72-D</t>
  </si>
  <si>
    <t>HXR205-150N-W-B-LI</t>
  </si>
  <si>
    <t>真上小学校（ランプ）</t>
    <phoneticPr fontId="3"/>
  </si>
  <si>
    <t>LDRd86T･N/30/54/19SP</t>
  </si>
  <si>
    <t>DL14N8-15W7BW-D</t>
  </si>
  <si>
    <t>LBR4N-SQPL</t>
  </si>
  <si>
    <t>XNS1560WNK LE9</t>
  </si>
  <si>
    <t>DL8N8-15W7BW-D+LZA-90840E</t>
  </si>
  <si>
    <t>LDF7L-H-GX53+NSETP30-GX53B</t>
  </si>
  <si>
    <t>HXR205-400N-W-B-LI</t>
  </si>
  <si>
    <t>NNFB84005</t>
  </si>
  <si>
    <t>IREL-LX3-170-50N-RTR40</t>
  </si>
  <si>
    <t>BL-125N-CLLXSQ72-D</t>
  </si>
  <si>
    <t>BL-80N-UKLXSQ45-D</t>
  </si>
  <si>
    <t>IREL-LX3-170-24N-RTR40</t>
  </si>
  <si>
    <t>DL8L38-7W7BW-D</t>
  </si>
  <si>
    <t>LEDG87910L-LS</t>
  </si>
  <si>
    <t>LDF7N-H-GX53+NSETP30-GX53B</t>
  </si>
  <si>
    <t>LDTS33N-G-E39/F-BS+PSU-38-067049CC</t>
  </si>
  <si>
    <t>LGB51568B CE1</t>
  </si>
  <si>
    <t>LX3-190-49N-UK40-W240</t>
  </si>
  <si>
    <t>EL-CT21111</t>
  </si>
  <si>
    <t>LX3-170-19N-UK20-W240</t>
  </si>
  <si>
    <t>DL11N8-10W7BW-D+LZA-90300E</t>
  </si>
  <si>
    <t>KSH401511EL+S1-2091S</t>
  </si>
  <si>
    <t>DL8N8-15W7BW-D+LZA-90300E</t>
  </si>
  <si>
    <t>LDCP55N/15/22B</t>
  </si>
  <si>
    <t>ベースライトスクエア型 □350 埋込型</t>
  </si>
  <si>
    <t>ベースライトスクエア型 □720 直付型</t>
  </si>
  <si>
    <t>ベースライトスクエア型 □450 埋込型</t>
  </si>
  <si>
    <t>LEDダウンライト 埋込穴φ150</t>
  </si>
  <si>
    <t>LEDダウンライト 埋込穴φ100</t>
  </si>
  <si>
    <t>一体型ベースライト 20形 直付型 幅230mm 非常灯兼用</t>
  </si>
  <si>
    <t>一体型ベースライト 40形 直付型 幅230mm 非常灯兼用</t>
  </si>
  <si>
    <t>LEDキッチン灯 15W代替</t>
  </si>
  <si>
    <t>防雨型ブラケット φ117</t>
  </si>
  <si>
    <t>LEDランプ FPL36代替</t>
  </si>
  <si>
    <t>LED直管ランプ10形 代替</t>
  </si>
  <si>
    <t>LED直管ランプ15形 代替</t>
  </si>
  <si>
    <t>LED直管ランプ20形 ガラス直管</t>
  </si>
  <si>
    <t>LED直管ランプ40形 代替 角度可変</t>
  </si>
  <si>
    <t>LEDスポットライト 本体黒</t>
  </si>
  <si>
    <t>一体型ベースライト 20形 トラフ型 防湿型</t>
  </si>
  <si>
    <t>一体型ベースライト 40形 トラフ型 防湿型</t>
  </si>
  <si>
    <t>一体型ベースライト 20形 直付下面開放型 幅250mm</t>
  </si>
  <si>
    <t>一体型ベースライト 20形 埋込型 幅300mm</t>
  </si>
  <si>
    <t>一体型ベースライト 20形 直付型 幅230mm</t>
  </si>
  <si>
    <t>一体型ベースライト 40形 直付型 幅150mm</t>
  </si>
  <si>
    <t>一体型ベースライト 40形 埋込型 幅220mm</t>
  </si>
  <si>
    <t>一体型ベースライト 40形 直付下面開放型 幅250mm</t>
  </si>
  <si>
    <t>一体型ベースライト 40形 埋込型 幅300mm</t>
  </si>
  <si>
    <t>一体型ベースライト 40形 直付型 幅230mm</t>
  </si>
  <si>
    <t>DL11N8-10W7BW-D+LZA-90300E</t>
    <phoneticPr fontId="3"/>
  </si>
  <si>
    <t>LEDダウンライト 埋込穴φ100+RP</t>
    <phoneticPr fontId="3"/>
  </si>
  <si>
    <t>LEDダウンライト 埋込穴φ200+RP</t>
    <phoneticPr fontId="3"/>
  </si>
  <si>
    <t>DL33L308-20W8W-D+LZA-90433E</t>
    <phoneticPr fontId="3"/>
  </si>
  <si>
    <t>LEDダウンライト 埋込穴φ75</t>
    <phoneticPr fontId="3"/>
  </si>
  <si>
    <t>DL8N8-15W7BW-D+LZA-90840E</t>
    <phoneticPr fontId="3"/>
  </si>
  <si>
    <t>LEDダウンライト 埋込穴φ150+RP</t>
    <phoneticPr fontId="3"/>
  </si>
  <si>
    <t>MY-B425332/N AHTN</t>
  </si>
  <si>
    <t>LDRSP78N-110BS-I</t>
  </si>
  <si>
    <t>DL11L38-15W7BW-D+LZA-90839E</t>
  </si>
  <si>
    <t>NNF11930 LE1+FK11572J</t>
  </si>
  <si>
    <t>GL1M20W08B-K5R7-GR</t>
  </si>
  <si>
    <t>NNFB91605C+FK80013</t>
  </si>
  <si>
    <t>NNFB93625C</t>
  </si>
  <si>
    <t>IREL-DL8/200-W</t>
  </si>
  <si>
    <t>LX3-190-20N-TR40</t>
  </si>
  <si>
    <t>DL11L38-15W7BW-D+LZA-90840E</t>
  </si>
  <si>
    <t>DL8L38-15W7BW-D</t>
  </si>
  <si>
    <t>IR-LZLA270141</t>
  </si>
  <si>
    <t>DL90L308-20W8W-D+LZA-90842E</t>
    <phoneticPr fontId="3"/>
  </si>
  <si>
    <t>DL90N8-20W8W-D+LZA-90842E</t>
    <phoneticPr fontId="3"/>
  </si>
  <si>
    <t>LEDダウンライト  埋込φ200＋RP</t>
    <phoneticPr fontId="3"/>
  </si>
  <si>
    <t>DPN-41580YG</t>
    <phoneticPr fontId="3"/>
  </si>
  <si>
    <t>非常用照明器具</t>
    <phoneticPr fontId="3"/>
  </si>
  <si>
    <t>LEDペンダント</t>
    <phoneticPr fontId="3"/>
  </si>
  <si>
    <t>EL-CT21111</t>
    <phoneticPr fontId="3"/>
  </si>
  <si>
    <t>ダウンライト □150 角形</t>
    <phoneticPr fontId="3"/>
  </si>
  <si>
    <t>EL-D13/3(550LM) AHTZ</t>
    <phoneticPr fontId="3"/>
  </si>
  <si>
    <t>ダウンライト□150 角形木枠</t>
    <phoneticPr fontId="3"/>
  </si>
  <si>
    <t>FLS-30W-M-K5-R7-W</t>
    <phoneticPr fontId="3"/>
  </si>
  <si>
    <t>HXR205-150N-W-B-LI</t>
    <phoneticPr fontId="3"/>
  </si>
  <si>
    <t>KSH101511EL+S1-1091S+MOYU-07W21B</t>
    <phoneticPr fontId="3"/>
  </si>
  <si>
    <t>KSH201511EL+S1-2091S+MOYU-08W32B</t>
    <phoneticPr fontId="3"/>
  </si>
  <si>
    <t>KSH201621EL+S2-2091L+S2-2091AR+MOYU-02C32B</t>
    <phoneticPr fontId="3"/>
  </si>
  <si>
    <t>KSH401511EL+S1-2091S</t>
    <phoneticPr fontId="3"/>
  </si>
  <si>
    <t>LDA4L-G-E17/S/40W2+LEDB88907</t>
    <phoneticPr fontId="3"/>
  </si>
  <si>
    <t>LDA8L-G/W/D-6V1</t>
    <phoneticPr fontId="3"/>
  </si>
  <si>
    <t>LDA8L-G/W-6T5+GX10QE26</t>
    <phoneticPr fontId="3"/>
  </si>
  <si>
    <t>LDF7L-H-GX53+NSETP30-GX53B</t>
    <phoneticPr fontId="3"/>
  </si>
  <si>
    <t>LDF7N-H-GX53+EGX53-S190</t>
    <phoneticPr fontId="3"/>
  </si>
  <si>
    <t>LEDダウンライト  埋込φ150　軒下用</t>
    <rPh sb="18" eb="21">
      <t>ノキシタヨウ</t>
    </rPh>
    <phoneticPr fontId="3"/>
  </si>
  <si>
    <t>角型投光器</t>
    <rPh sb="0" eb="2">
      <t>カクガタ</t>
    </rPh>
    <rPh sb="2" eb="5">
      <t>トウコウキ</t>
    </rPh>
    <phoneticPr fontId="3"/>
  </si>
  <si>
    <t>高天井照明 水銀灯400W相当 直付型</t>
    <rPh sb="0" eb="1">
      <t>タカ</t>
    </rPh>
    <rPh sb="1" eb="3">
      <t>テンジョウ</t>
    </rPh>
    <rPh sb="3" eb="5">
      <t>ショウメイ</t>
    </rPh>
    <rPh sb="6" eb="9">
      <t>スイギントウ</t>
    </rPh>
    <rPh sb="13" eb="15">
      <t>ソウトウ</t>
    </rPh>
    <rPh sb="16" eb="18">
      <t>ジカヅ</t>
    </rPh>
    <rPh sb="18" eb="19">
      <t>ガタ</t>
    </rPh>
    <phoneticPr fontId="2"/>
  </si>
  <si>
    <t>高天井照明 水銀灯1000W相当 直付型</t>
    <rPh sb="0" eb="1">
      <t>タカ</t>
    </rPh>
    <rPh sb="1" eb="3">
      <t>テンジョウ</t>
    </rPh>
    <rPh sb="3" eb="5">
      <t>ショウメイ</t>
    </rPh>
    <rPh sb="6" eb="9">
      <t>スイギントウ</t>
    </rPh>
    <rPh sb="14" eb="16">
      <t>ソウトウ</t>
    </rPh>
    <rPh sb="17" eb="19">
      <t>ジカヅ</t>
    </rPh>
    <rPh sb="19" eb="20">
      <t>ガタ</t>
    </rPh>
    <phoneticPr fontId="2"/>
  </si>
  <si>
    <t>一体型ベースライト 40形 笠付トラフ型 非常灯兼用</t>
    <rPh sb="14" eb="15">
      <t>カサ</t>
    </rPh>
    <rPh sb="15" eb="16">
      <t>ツ</t>
    </rPh>
    <rPh sb="21" eb="24">
      <t>ヒジョウトウ</t>
    </rPh>
    <rPh sb="24" eb="26">
      <t>ケンヨウ</t>
    </rPh>
    <phoneticPr fontId="2"/>
  </si>
  <si>
    <t>誘導灯　C級　片面+表示板+RP</t>
    <rPh sb="0" eb="3">
      <t>ユウドウトウ</t>
    </rPh>
    <rPh sb="5" eb="6">
      <t>キュウ</t>
    </rPh>
    <rPh sb="7" eb="9">
      <t>カタメン</t>
    </rPh>
    <rPh sb="10" eb="13">
      <t>ヒョウジバン</t>
    </rPh>
    <phoneticPr fontId="2"/>
  </si>
  <si>
    <t>誘導灯　B級BL形　片面+表示板+RP</t>
    <rPh sb="0" eb="3">
      <t>ユウドウトウ</t>
    </rPh>
    <rPh sb="5" eb="6">
      <t>キュウ</t>
    </rPh>
    <rPh sb="8" eb="9">
      <t>ガタ</t>
    </rPh>
    <rPh sb="10" eb="12">
      <t>カタメン</t>
    </rPh>
    <rPh sb="13" eb="16">
      <t>ヒョウジバン</t>
    </rPh>
    <phoneticPr fontId="2"/>
  </si>
  <si>
    <t>誘導灯　B級BL形　両面+表示板+RP</t>
    <rPh sb="0" eb="3">
      <t>ユウドウトウ</t>
    </rPh>
    <rPh sb="5" eb="6">
      <t>キュウ</t>
    </rPh>
    <rPh sb="8" eb="9">
      <t>ガタ</t>
    </rPh>
    <rPh sb="10" eb="12">
      <t>リョウメン</t>
    </rPh>
    <rPh sb="13" eb="16">
      <t>ヒョウジバン</t>
    </rPh>
    <phoneticPr fontId="2"/>
  </si>
  <si>
    <t>誘導灯　B級BH形　片面+表示板+RP</t>
    <rPh sb="0" eb="3">
      <t>ユウドウトウ</t>
    </rPh>
    <rPh sb="5" eb="6">
      <t>キュウ</t>
    </rPh>
    <rPh sb="8" eb="9">
      <t>ガタ</t>
    </rPh>
    <rPh sb="10" eb="12">
      <t>カタメン</t>
    </rPh>
    <rPh sb="13" eb="16">
      <t>ヒョウジバン</t>
    </rPh>
    <phoneticPr fontId="2"/>
  </si>
  <si>
    <t>ブラケット□117</t>
    <phoneticPr fontId="3"/>
  </si>
  <si>
    <t>浴室灯ブラケット</t>
    <rPh sb="0" eb="3">
      <t>ヨクシツトウ</t>
    </rPh>
    <phoneticPr fontId="3"/>
  </si>
  <si>
    <t>ＬＥＤ電球 E26 全方向 60形 調光器対応</t>
    <rPh sb="16" eb="17">
      <t>ガタ</t>
    </rPh>
    <rPh sb="18" eb="20">
      <t>チョウコウ</t>
    </rPh>
    <rPh sb="20" eb="21">
      <t>キ</t>
    </rPh>
    <rPh sb="21" eb="23">
      <t>タイオウ</t>
    </rPh>
    <phoneticPr fontId="2"/>
  </si>
  <si>
    <t>小型シーリングφ300</t>
    <rPh sb="0" eb="2">
      <t>コガタ</t>
    </rPh>
    <phoneticPr fontId="3"/>
  </si>
  <si>
    <t>ポーチ灯φ190</t>
    <rPh sb="3" eb="4">
      <t>トウ</t>
    </rPh>
    <phoneticPr fontId="3"/>
  </si>
  <si>
    <t>LED直管ランプ40形 ガラス直管</t>
    <rPh sb="3" eb="5">
      <t>チョッカン</t>
    </rPh>
    <rPh sb="10" eb="11">
      <t>ガタ</t>
    </rPh>
    <rPh sb="15" eb="17">
      <t>チョッカン</t>
    </rPh>
    <phoneticPr fontId="2"/>
  </si>
  <si>
    <t>LDF9NHGX/C20/12/2+LEDG85903(K)</t>
    <phoneticPr fontId="3"/>
  </si>
  <si>
    <t>ＬＥＤ電球 E26 ボール球 60形</t>
    <rPh sb="13" eb="14">
      <t>キュウ</t>
    </rPh>
    <rPh sb="17" eb="18">
      <t>ガタ</t>
    </rPh>
    <phoneticPr fontId="2"/>
  </si>
  <si>
    <t>ＬＥＤ電球 E11 ハロゲンランプタイプ</t>
    <phoneticPr fontId="2"/>
  </si>
  <si>
    <t>LDTS33N-G-E39/C/T-BS+PSU-38-067049CC</t>
    <phoneticPr fontId="3"/>
  </si>
  <si>
    <t>LDTS33N-G-E39/F-BS+PSU-38-067049CC</t>
    <phoneticPr fontId="3"/>
  </si>
  <si>
    <t>街路灯HID代替 E39 透明</t>
    <rPh sb="0" eb="3">
      <t>ガイロトウ</t>
    </rPh>
    <rPh sb="6" eb="8">
      <t>ダイタイ</t>
    </rPh>
    <rPh sb="13" eb="15">
      <t>トウメイ</t>
    </rPh>
    <phoneticPr fontId="3"/>
  </si>
  <si>
    <t>街路灯HID代替 E39 拡散</t>
    <rPh sb="0" eb="3">
      <t>ガイロトウ</t>
    </rPh>
    <rPh sb="6" eb="8">
      <t>ダイタイ</t>
    </rPh>
    <rPh sb="13" eb="15">
      <t>カクサン</t>
    </rPh>
    <phoneticPr fontId="3"/>
  </si>
  <si>
    <t>防湿シーリングφ350</t>
    <rPh sb="0" eb="2">
      <t>ボウシツ</t>
    </rPh>
    <phoneticPr fontId="3"/>
  </si>
  <si>
    <t>防湿シーリングφ235</t>
    <rPh sb="0" eb="2">
      <t>ボウシツ</t>
    </rPh>
    <phoneticPr fontId="3"/>
  </si>
  <si>
    <t>シーリングライト 60形</t>
    <rPh sb="11" eb="12">
      <t>ガタ</t>
    </rPh>
    <phoneticPr fontId="3"/>
  </si>
  <si>
    <t>LLD4000NCE1+NTN88008B</t>
    <phoneticPr fontId="3"/>
  </si>
  <si>
    <t>スポットライト フランジ</t>
    <phoneticPr fontId="3"/>
  </si>
  <si>
    <t>一体型ベースライト 20形 埋込型 幅220mm</t>
    <rPh sb="14" eb="16">
      <t>ウメコミ</t>
    </rPh>
    <rPh sb="16" eb="17">
      <t>ガタ</t>
    </rPh>
    <rPh sb="18" eb="19">
      <t>ハバ</t>
    </rPh>
    <phoneticPr fontId="2"/>
  </si>
  <si>
    <t>一体型ベースライト 40形 埋込型 幅190mm</t>
    <rPh sb="14" eb="16">
      <t>ウメコミ</t>
    </rPh>
    <rPh sb="16" eb="17">
      <t>ガタ</t>
    </rPh>
    <rPh sb="18" eb="19">
      <t>ハバ</t>
    </rPh>
    <phoneticPr fontId="2"/>
  </si>
  <si>
    <t>20形階段灯通路誘導灯 人感ｾﾝｻ付き段調光ﾀｲﾌﾟ</t>
    <rPh sb="17" eb="18">
      <t>ツ</t>
    </rPh>
    <rPh sb="19" eb="22">
      <t>ダンチョウコウ</t>
    </rPh>
    <phoneticPr fontId="3"/>
  </si>
  <si>
    <t>一体型ベースライト 40形 笠付トラフ型 非常灯兼用 電源別置形</t>
    <rPh sb="14" eb="16">
      <t>カサツ</t>
    </rPh>
    <rPh sb="19" eb="20">
      <t>ガタ</t>
    </rPh>
    <rPh sb="27" eb="31">
      <t>デンゲンベッチ</t>
    </rPh>
    <rPh sb="31" eb="32">
      <t>ガタ</t>
    </rPh>
    <phoneticPr fontId="2"/>
  </si>
  <si>
    <t>一体型ベースライト 40形 埋込型 幅300mm 非常灯兼用 電源別置形</t>
    <rPh sb="14" eb="16">
      <t>ウメコミ</t>
    </rPh>
    <rPh sb="16" eb="17">
      <t>ガタ</t>
    </rPh>
    <rPh sb="18" eb="19">
      <t>ハバ</t>
    </rPh>
    <rPh sb="31" eb="35">
      <t>デンゲンベッチ</t>
    </rPh>
    <rPh sb="35" eb="36">
      <t>ガタ</t>
    </rPh>
    <phoneticPr fontId="2"/>
  </si>
  <si>
    <t>一体型ベースライト 40形 トラフ型 非常灯兼用</t>
    <rPh sb="17" eb="18">
      <t>ガタ</t>
    </rPh>
    <phoneticPr fontId="2"/>
  </si>
  <si>
    <t>一体型ベースライト 20形 直付型 幅150mm</t>
    <phoneticPr fontId="3"/>
  </si>
  <si>
    <t>一体型ベースライト 40形 直付型 幅230mm 非常灯兼用</t>
    <rPh sb="14" eb="16">
      <t>ジカヅ</t>
    </rPh>
    <rPh sb="16" eb="17">
      <t>ガタ</t>
    </rPh>
    <phoneticPr fontId="2"/>
  </si>
  <si>
    <t>一体型ベースライト 20形 直付型 幅230mm 非常灯兼用　防湿</t>
    <rPh sb="14" eb="16">
      <t>ジカヅ</t>
    </rPh>
    <rPh sb="16" eb="17">
      <t>ガタ</t>
    </rPh>
    <rPh sb="31" eb="33">
      <t>ボウシツ</t>
    </rPh>
    <phoneticPr fontId="2"/>
  </si>
  <si>
    <t>一体型ベースライト 40形 直付型 幅150mm 非常灯兼用　防湿</t>
    <rPh sb="14" eb="16">
      <t>ジカヅ</t>
    </rPh>
    <rPh sb="16" eb="17">
      <t>ガタ</t>
    </rPh>
    <rPh sb="31" eb="33">
      <t>ボウシツ</t>
    </rPh>
    <phoneticPr fontId="2"/>
  </si>
  <si>
    <t>NNF11930 LE1+FK11531</t>
    <phoneticPr fontId="3"/>
  </si>
  <si>
    <t>標示灯+標示パネル</t>
    <phoneticPr fontId="3"/>
  </si>
  <si>
    <t>非常用照明器具</t>
  </si>
  <si>
    <t>NNFB87609+FK80002</t>
    <phoneticPr fontId="3"/>
  </si>
  <si>
    <t>非常用照明器具+RP</t>
    <phoneticPr fontId="3"/>
  </si>
  <si>
    <t>40形階段灯通路誘導灯 ガラスパネル　防湿</t>
    <rPh sb="19" eb="21">
      <t>ボウシツ</t>
    </rPh>
    <phoneticPr fontId="3"/>
  </si>
  <si>
    <t>ペンダント　6畳</t>
    <rPh sb="7" eb="8">
      <t>ジョウ</t>
    </rPh>
    <phoneticPr fontId="3"/>
  </si>
  <si>
    <t>UV20N-30C2W-D+LZA-90839E</t>
    <phoneticPr fontId="3"/>
  </si>
  <si>
    <t>LEDユニバーサルダウンライト 埋込穴φ150+RP</t>
    <phoneticPr fontId="3"/>
  </si>
  <si>
    <t>LEDダウンライト 埋込穴φ300+RP</t>
    <phoneticPr fontId="3"/>
  </si>
  <si>
    <t>LEDダウンライト 埋込穴φ150　ひとｾﾝｻON/OFF</t>
    <phoneticPr fontId="3"/>
  </si>
  <si>
    <t>LED直管ランプ110形 代替</t>
    <rPh sb="3" eb="5">
      <t>チョッカン</t>
    </rPh>
    <rPh sb="11" eb="12">
      <t>ガタ</t>
    </rPh>
    <phoneticPr fontId="2"/>
  </si>
  <si>
    <t>DL8N8-15W7BW-D+LZA-90300E</t>
    <phoneticPr fontId="3"/>
  </si>
  <si>
    <t>LEDダウンライト  埋込φ150+RP</t>
    <phoneticPr fontId="3"/>
  </si>
  <si>
    <t>LEDランプ FPL55代替</t>
    <rPh sb="12" eb="14">
      <t>ダイガエ</t>
    </rPh>
    <phoneticPr fontId="3"/>
  </si>
  <si>
    <t>一体型ベースライト 40形 埋込型 幅190mm</t>
    <phoneticPr fontId="3"/>
  </si>
  <si>
    <t xml:space="preserve">投光器 水銀灯400W相当 直付型 </t>
    <rPh sb="4" eb="7">
      <t>スイギントウ</t>
    </rPh>
    <rPh sb="11" eb="13">
      <t>ソウトウ</t>
    </rPh>
    <rPh sb="14" eb="16">
      <t>ジカヅ</t>
    </rPh>
    <rPh sb="16" eb="17">
      <t>ガタ</t>
    </rPh>
    <phoneticPr fontId="4"/>
  </si>
  <si>
    <t>DL11L38-10W7BW-D+AE44898E</t>
    <phoneticPr fontId="3"/>
  </si>
  <si>
    <t>LEDダウンライト  埋込φ100+RP</t>
    <phoneticPr fontId="3"/>
  </si>
  <si>
    <t>DL11L38-15W7BW-D+LZA-90839E</t>
    <phoneticPr fontId="3"/>
  </si>
  <si>
    <t>NNF11930 LE1+FK11572J</t>
    <phoneticPr fontId="3"/>
  </si>
  <si>
    <t>街路灯</t>
    <phoneticPr fontId="3"/>
  </si>
  <si>
    <t>NNFB91605C+FK80013</t>
    <phoneticPr fontId="3"/>
  </si>
  <si>
    <t>非常用照明器具</t>
    <phoneticPr fontId="3"/>
  </si>
  <si>
    <t>DL11L38-15W7BW-D+LZA-90840E</t>
    <phoneticPr fontId="3"/>
  </si>
  <si>
    <t>LEDダウンライト  埋込φ150</t>
    <phoneticPr fontId="3"/>
  </si>
  <si>
    <t>防爆照明　直付</t>
    <rPh sb="5" eb="7">
      <t>ジカヅ</t>
    </rPh>
    <phoneticPr fontId="3"/>
  </si>
  <si>
    <t>LDTS22N-G/C-BS+PSU-25-067033CC</t>
    <phoneticPr fontId="3"/>
  </si>
  <si>
    <t>街路灯HID代替 E26 透明</t>
    <rPh sb="0" eb="3">
      <t>ガイロトウ</t>
    </rPh>
    <rPh sb="6" eb="8">
      <t>ダイタイ</t>
    </rPh>
    <rPh sb="13" eb="15">
      <t>トウメイ</t>
    </rPh>
    <phoneticPr fontId="3"/>
  </si>
  <si>
    <t>PLM6D-J</t>
  </si>
  <si>
    <t>MY-BH215235C/N AHTN</t>
  </si>
  <si>
    <t>MY-B208232/N AHTN</t>
  </si>
  <si>
    <t>DL4N8-10W7BW-D+AE44898E</t>
  </si>
  <si>
    <t>△</t>
  </si>
  <si>
    <t>誘10</t>
  </si>
  <si>
    <t>誘11</t>
  </si>
  <si>
    <t>誘16</t>
  </si>
  <si>
    <t>BL-122N-UKLXSQ60-D</t>
  </si>
  <si>
    <t>KT4N-18TC</t>
  </si>
  <si>
    <t>BL-66N-UKLXSQ45-D</t>
  </si>
  <si>
    <t>LGBZ6190</t>
  </si>
  <si>
    <t>CL8DL-S1</t>
  </si>
  <si>
    <t>NNQ32044</t>
  </si>
  <si>
    <t>EL-D11/3(102LM) AHN</t>
  </si>
  <si>
    <t>LDR8L-W-V4+IR-AN-2960</t>
  </si>
  <si>
    <t>LGB87079K</t>
  </si>
  <si>
    <t>OSP-B-SPK</t>
  </si>
  <si>
    <t>MY-HKR425330/N AHTN</t>
  </si>
  <si>
    <t>KT10N-60TC</t>
  </si>
  <si>
    <t>MY-VK425330C/N AHTN</t>
  </si>
  <si>
    <t>EL-C1010AN/W AHN</t>
  </si>
  <si>
    <t>EL-WD01/3(102LM) AHN+LZA-92182E</t>
  </si>
  <si>
    <t>MY-BK450335C/N AHTN</t>
  </si>
  <si>
    <t>LX3-190-23N-UK40-W170</t>
  </si>
  <si>
    <t>EL-DT31111+LZA-90300E</t>
  </si>
  <si>
    <t>DL6L38-10W7BW-D</t>
  </si>
  <si>
    <t>KSH101511EL+S1-1091S+MOYU-01C11B</t>
  </si>
  <si>
    <t>KSH101511EL+S2-1091W+MOYU-08W32B</t>
  </si>
  <si>
    <t>KSH201511EL+S2-2091AR+MOYU-08W32B</t>
  </si>
  <si>
    <t>KSH201511EL+S1-2091S+C152P</t>
  </si>
  <si>
    <t>KSH201511EL+S2-2091AR+MOYU-02C32B</t>
  </si>
  <si>
    <t>KSD2951VA 1EL+S1-2061S+MOYU-09W12B</t>
  </si>
  <si>
    <t>FA20303C LE1+FK20300+FK21724C</t>
  </si>
  <si>
    <t>KSH10151H1EL+S1-1091S+MOYU-12W21B</t>
  </si>
  <si>
    <t>KSH10162H1EL+S2-1091W</t>
  </si>
  <si>
    <t>KSH101511EL+S1-1091S+MOYU-08W32B</t>
  </si>
  <si>
    <t>KSH201621EL+S2-2091AR+S2-2091L+MOYU-02C32B</t>
  </si>
  <si>
    <t>LDR8L-W-V4</t>
  </si>
  <si>
    <t>LDR12L-W-V4</t>
  </si>
  <si>
    <t>市民交流センター（ランプ）</t>
    <phoneticPr fontId="3"/>
  </si>
  <si>
    <t>誘12</t>
  </si>
  <si>
    <t>誘13</t>
  </si>
  <si>
    <t>誘14</t>
  </si>
  <si>
    <t>誘15</t>
  </si>
  <si>
    <t>KSH201511EL+S2-2091L+MOYU-02C32B</t>
  </si>
  <si>
    <t>KSH201621EL+S2-2091W+MOYU-02C32B</t>
  </si>
  <si>
    <t>KSD2951VA 1EL+S1-2061L+MOYU-03C12B</t>
  </si>
  <si>
    <t>MY-WV215531/N AHTN</t>
  </si>
  <si>
    <t>MY-WV425530/N AHTN</t>
  </si>
  <si>
    <t>DL8N8-15W7BW-D</t>
  </si>
  <si>
    <t>EL-WD00/2(102NM)AHN</t>
  </si>
  <si>
    <t>LDL40SL/29/33-G2+LEDB83110N</t>
  </si>
  <si>
    <t>LEKR660701FN-LD9</t>
  </si>
  <si>
    <t>LDL40S・N/19/25-K+NNFW42500K LE9</t>
  </si>
  <si>
    <t>LX3-190-50N-RTR40</t>
  </si>
  <si>
    <t>LDF5L-H-GX53+LBR-GX53-CIPL-BS</t>
  </si>
  <si>
    <t>DL20KN8-40W9W-D</t>
  </si>
  <si>
    <t>OSP-B-M</t>
  </si>
  <si>
    <t>LDGF20T･WW/8/10P+IRLFDL21GB-P</t>
  </si>
  <si>
    <t>LDR8N-W-V4+IR-AN-2959</t>
  </si>
  <si>
    <t>LDF7L-H-GX53+NSEYP25U-GX53W</t>
  </si>
  <si>
    <t>IREL-DL3H/100-W</t>
  </si>
  <si>
    <t>NNFB91105C</t>
  </si>
  <si>
    <t>MOJIN-1</t>
  </si>
  <si>
    <t>MOJIN-2</t>
  </si>
  <si>
    <t>MOJIN-3</t>
  </si>
  <si>
    <t>MOJIN-4</t>
  </si>
  <si>
    <t>MOJIN-V</t>
  </si>
  <si>
    <t>KSD2962VA 1EL+S1-2061AR+S1-2061L</t>
  </si>
  <si>
    <t>FLS-15W-W-K3-R8-B+FA2/DG1</t>
  </si>
  <si>
    <t>LDF7L-H-GX53+PEGX53-S190</t>
  </si>
  <si>
    <t>LDG32T･WW/14/23/19SP/C</t>
  </si>
  <si>
    <t>和風ペンダント</t>
    <rPh sb="0" eb="2">
      <t>ワフウ</t>
    </rPh>
    <phoneticPr fontId="3"/>
  </si>
  <si>
    <t>一体型ベースライト 20形 埋込型 幅300mm　非常灯兼用</t>
    <phoneticPr fontId="3"/>
  </si>
  <si>
    <t>一体型ベースライト 20形 埋込型 幅190mm</t>
    <phoneticPr fontId="3"/>
  </si>
  <si>
    <t>DL4N8-10W7BW-D+AE44898E</t>
    <phoneticPr fontId="3"/>
  </si>
  <si>
    <t>LEDダウンライト  埋込φ100</t>
    <phoneticPr fontId="3"/>
  </si>
  <si>
    <t>ベースライトスクエア型 □600 埋込型</t>
    <rPh sb="17" eb="19">
      <t>ウメコミ</t>
    </rPh>
    <rPh sb="19" eb="20">
      <t>ガタ</t>
    </rPh>
    <phoneticPr fontId="3"/>
  </si>
  <si>
    <t>ベースライトスクエア型 □450 埋込型</t>
    <rPh sb="17" eb="19">
      <t>ウメコミ</t>
    </rPh>
    <rPh sb="19" eb="20">
      <t>ガタ</t>
    </rPh>
    <phoneticPr fontId="3"/>
  </si>
  <si>
    <t>キッチン灯</t>
    <rPh sb="4" eb="5">
      <t>トウ</t>
    </rPh>
    <phoneticPr fontId="3"/>
  </si>
  <si>
    <t>シーリングライト 8畳</t>
    <rPh sb="10" eb="11">
      <t>ジョウ</t>
    </rPh>
    <phoneticPr fontId="3"/>
  </si>
  <si>
    <t>レールペンダント 8畳</t>
    <rPh sb="10" eb="11">
      <t>ジョウ</t>
    </rPh>
    <phoneticPr fontId="3"/>
  </si>
  <si>
    <t>角型ダウンライト□150</t>
    <rPh sb="0" eb="2">
      <t>カクガタ</t>
    </rPh>
    <phoneticPr fontId="3"/>
  </si>
  <si>
    <t>スポットライト</t>
    <phoneticPr fontId="3"/>
  </si>
  <si>
    <t>NNQ32044</t>
    <phoneticPr fontId="3"/>
  </si>
  <si>
    <t>LDR8L-W-V4+IR-AN-2960</t>
    <phoneticPr fontId="3"/>
  </si>
  <si>
    <t>和風ブラケット</t>
    <rPh sb="0" eb="2">
      <t>ワフウ</t>
    </rPh>
    <phoneticPr fontId="3"/>
  </si>
  <si>
    <t>アウトドアスポット フランジ</t>
    <phoneticPr fontId="3"/>
  </si>
  <si>
    <t>EL-C1010AN/W AHN</t>
    <phoneticPr fontId="3"/>
  </si>
  <si>
    <t>シーリング</t>
    <phoneticPr fontId="3"/>
  </si>
  <si>
    <t>EL-WD01/3(102LM) AHN+LZA-92182E</t>
    <phoneticPr fontId="3"/>
  </si>
  <si>
    <t>LEDダウンライト 埋込φ150 軒下用+RP</t>
    <rPh sb="17" eb="19">
      <t>ノキシタ</t>
    </rPh>
    <rPh sb="19" eb="20">
      <t>ヨウ</t>
    </rPh>
    <phoneticPr fontId="3"/>
  </si>
  <si>
    <t>一体型ベースライト 40形 埋込型 幅300mm　非常灯兼用</t>
    <phoneticPr fontId="3"/>
  </si>
  <si>
    <t>一体型ベースライト 40形 埋込型 幅150mm</t>
    <phoneticPr fontId="3"/>
  </si>
  <si>
    <t>EL-DT31111+LZA-90300E</t>
    <phoneticPr fontId="3"/>
  </si>
  <si>
    <t>KSH101511EL+S1-1091S+MOYU-01C11B</t>
    <phoneticPr fontId="3"/>
  </si>
  <si>
    <t>DL6L38-10W7BW-D</t>
    <phoneticPr fontId="3"/>
  </si>
  <si>
    <t>KSH201511EL+S2-2091AR+MOYU-08W32B</t>
    <phoneticPr fontId="3"/>
  </si>
  <si>
    <t>KSH10151H1EL+S1-1091S+MOYU-12W21B</t>
    <phoneticPr fontId="3"/>
  </si>
  <si>
    <t>KSH10162H1EL+S2-1091W</t>
    <phoneticPr fontId="3"/>
  </si>
  <si>
    <t>KSD2951VA 1EL+S1-2061S+MOYU-09W12B</t>
    <phoneticPr fontId="3"/>
  </si>
  <si>
    <t>誘導灯　B級BL形　点滅形誘導音付　片面+表示板+RP</t>
    <rPh sb="0" eb="3">
      <t>ユウドウトウ</t>
    </rPh>
    <rPh sb="5" eb="6">
      <t>キュウ</t>
    </rPh>
    <rPh sb="8" eb="9">
      <t>ガタ</t>
    </rPh>
    <rPh sb="10" eb="13">
      <t>テンメツガタ</t>
    </rPh>
    <rPh sb="13" eb="16">
      <t>ユウドウオト</t>
    </rPh>
    <rPh sb="16" eb="17">
      <t>ツキ</t>
    </rPh>
    <rPh sb="18" eb="20">
      <t>カタメン</t>
    </rPh>
    <rPh sb="21" eb="24">
      <t>ヒョウジバン</t>
    </rPh>
    <phoneticPr fontId="2"/>
  </si>
  <si>
    <t>FA20303C LE1+FK20300+FK21724C</t>
    <phoneticPr fontId="3"/>
  </si>
  <si>
    <t>誘導灯　B級BL形　埋込　片面+表示板+RP</t>
    <rPh sb="0" eb="3">
      <t>ユウドウトウ</t>
    </rPh>
    <rPh sb="5" eb="6">
      <t>キュウ</t>
    </rPh>
    <rPh sb="8" eb="9">
      <t>ガタ</t>
    </rPh>
    <rPh sb="10" eb="12">
      <t>ウメコミ</t>
    </rPh>
    <rPh sb="13" eb="15">
      <t>カタメン</t>
    </rPh>
    <rPh sb="16" eb="19">
      <t>ヒョウジバン</t>
    </rPh>
    <phoneticPr fontId="2"/>
  </si>
  <si>
    <t>KSH201621EL+S2-2091AR+S2-2091L+MOYU-02C32B</t>
    <phoneticPr fontId="3"/>
  </si>
  <si>
    <t>誘導灯　C級　両面+表示板</t>
    <rPh sb="0" eb="3">
      <t>ユウドウトウ</t>
    </rPh>
    <rPh sb="5" eb="6">
      <t>キュウ</t>
    </rPh>
    <rPh sb="7" eb="9">
      <t>リョウメン</t>
    </rPh>
    <rPh sb="10" eb="13">
      <t>ヒョウジバン</t>
    </rPh>
    <phoneticPr fontId="2"/>
  </si>
  <si>
    <t>LEDビームランプ　75形</t>
    <rPh sb="12" eb="13">
      <t>ガタ</t>
    </rPh>
    <phoneticPr fontId="3"/>
  </si>
  <si>
    <t>LEDビームランプ　150形</t>
    <rPh sb="13" eb="14">
      <t>ガタ</t>
    </rPh>
    <phoneticPr fontId="3"/>
  </si>
  <si>
    <t>KSH201511EL+S2-2091L+MOYU-02C32B</t>
    <phoneticPr fontId="3"/>
  </si>
  <si>
    <t>-</t>
    <phoneticPr fontId="3"/>
  </si>
  <si>
    <t>LX3-190-32N-TR40</t>
    <phoneticPr fontId="3"/>
  </si>
  <si>
    <t>KSH201621EL+S2-2091W+MOYU-02C32B</t>
    <phoneticPr fontId="3"/>
  </si>
  <si>
    <t>KSD2951VA 1EL+S1-2061L+MOYU-03C12B</t>
    <phoneticPr fontId="3"/>
  </si>
  <si>
    <t>階段表示文字シール</t>
    <rPh sb="0" eb="2">
      <t>カイダン</t>
    </rPh>
    <rPh sb="2" eb="4">
      <t>ヒョウジ</t>
    </rPh>
    <rPh sb="4" eb="6">
      <t>モジ</t>
    </rPh>
    <phoneticPr fontId="3"/>
  </si>
  <si>
    <t>KSD2962VA 1EL+S1-2061AR+S1-2061L</t>
    <phoneticPr fontId="3"/>
  </si>
  <si>
    <t>LDF5L-H-GX53+LBR-GX53-CIPL-BS</t>
    <phoneticPr fontId="3"/>
  </si>
  <si>
    <t>LDF7L-H-GX53+NSEYP25U-GX53W</t>
    <phoneticPr fontId="3"/>
  </si>
  <si>
    <t>LDGF20T･WW/8/10P+IRLFDL21GB-P</t>
    <phoneticPr fontId="3"/>
  </si>
  <si>
    <t>LDL40S・N/19/25-K+NNFW42500K LE9</t>
    <phoneticPr fontId="3"/>
  </si>
  <si>
    <t>LDL40SL/29/33-G2+LEDB83110N</t>
    <phoneticPr fontId="3"/>
  </si>
  <si>
    <t>LDR8N-W-V4+IR-AN-2959</t>
    <phoneticPr fontId="3"/>
  </si>
  <si>
    <t>LEKR660701FN-LD9</t>
    <phoneticPr fontId="3"/>
  </si>
  <si>
    <t>XND9988SLZ LR9+特注RP□400→φ300</t>
  </si>
  <si>
    <t>IREL-LX3-170-10N-CL20</t>
  </si>
  <si>
    <t>20形ベースライト　直付　非常灯兼用</t>
  </si>
  <si>
    <t>ダウンライト□400</t>
  </si>
  <si>
    <t>XND9988SLZ LR9+特注RP□400→φ300</t>
    <phoneticPr fontId="3"/>
  </si>
  <si>
    <t>LX3-190-67N-KK40-W250</t>
  </si>
  <si>
    <t>LDG32T・N/19/33/19SL/C</t>
  </si>
  <si>
    <t>対象外</t>
    <rPh sb="0" eb="3">
      <t>タイショウガイ</t>
    </rPh>
    <phoneticPr fontId="3"/>
  </si>
  <si>
    <t>LX3-190-69N-CL40W</t>
  </si>
  <si>
    <t>LDM20SSN/10/10-01+LEDB83911</t>
  </si>
  <si>
    <t>一体型ベースライト 40形 直付型 幅230mm</t>
    <phoneticPr fontId="3"/>
  </si>
  <si>
    <t>LEDダウンライト 埋込穴φ150</t>
    <phoneticPr fontId="3"/>
  </si>
  <si>
    <t>LDM20SSN/10/10-01+LEDB83911</t>
    <phoneticPr fontId="3"/>
  </si>
  <si>
    <t>-</t>
  </si>
  <si>
    <t>ＬＥＤ非常灯　専用形　低天井用　埋込形Φ100　電源内蔵形</t>
    <rPh sb="11" eb="12">
      <t>ヒク</t>
    </rPh>
    <rPh sb="24" eb="26">
      <t>デンゲン</t>
    </rPh>
    <rPh sb="26" eb="28">
      <t>ナイゾウ</t>
    </rPh>
    <rPh sb="28" eb="29">
      <t>ガタ</t>
    </rPh>
    <phoneticPr fontId="2"/>
  </si>
  <si>
    <t>LEDダウンライト 埋込穴φ400</t>
    <phoneticPr fontId="3"/>
  </si>
  <si>
    <t>ブラケット　20形</t>
    <rPh sb="8" eb="9">
      <t>ガタ</t>
    </rPh>
    <phoneticPr fontId="1"/>
  </si>
  <si>
    <t>小型シーリングφ250</t>
    <rPh sb="0" eb="2">
      <t>コガタ</t>
    </rPh>
    <phoneticPr fontId="3"/>
  </si>
  <si>
    <t>LDF7L-H-GX53+PEGX53-S190</t>
    <phoneticPr fontId="3"/>
  </si>
  <si>
    <t>防雨型ブラケット φ190</t>
    <phoneticPr fontId="3"/>
  </si>
  <si>
    <t>一体型ベースライト 20形 直付型 幅230mm 防雨防湿形</t>
    <rPh sb="25" eb="27">
      <t>ボウウ</t>
    </rPh>
    <rPh sb="27" eb="29">
      <t>ボウシツ</t>
    </rPh>
    <rPh sb="29" eb="30">
      <t>ガタ</t>
    </rPh>
    <phoneticPr fontId="3"/>
  </si>
  <si>
    <t>一体型ベースライト 40形 直付型 幅150mm 防雨防湿形</t>
    <rPh sb="25" eb="27">
      <t>ボウウ</t>
    </rPh>
    <rPh sb="27" eb="29">
      <t>ボウシツ</t>
    </rPh>
    <rPh sb="29" eb="30">
      <t>ガタ</t>
    </rPh>
    <phoneticPr fontId="3"/>
  </si>
  <si>
    <t>防雨型ブラケット φ600</t>
    <phoneticPr fontId="3"/>
  </si>
  <si>
    <t>業務用浴室灯　40形</t>
    <rPh sb="0" eb="3">
      <t>ギョウムヨウ</t>
    </rPh>
    <rPh sb="3" eb="5">
      <t>ヨクシツ</t>
    </rPh>
    <rPh sb="5" eb="6">
      <t>トウ</t>
    </rPh>
    <rPh sb="9" eb="10">
      <t>ガタ</t>
    </rPh>
    <phoneticPr fontId="3"/>
  </si>
  <si>
    <t>ＬＥＤ非常灯　専用形　低天井用　直付形　電源内蔵形　防雨防湿</t>
    <rPh sb="11" eb="12">
      <t>ヒク</t>
    </rPh>
    <rPh sb="16" eb="18">
      <t>ジカヅ</t>
    </rPh>
    <rPh sb="18" eb="19">
      <t>カタ</t>
    </rPh>
    <rPh sb="20" eb="22">
      <t>デンゲン</t>
    </rPh>
    <rPh sb="22" eb="24">
      <t>ナイゾウ</t>
    </rPh>
    <rPh sb="24" eb="25">
      <t>ガタ</t>
    </rPh>
    <rPh sb="26" eb="30">
      <t>ボウウボウシツ</t>
    </rPh>
    <phoneticPr fontId="2"/>
  </si>
  <si>
    <t>スポットライト フランジ</t>
  </si>
  <si>
    <t>LEDダウンライト 埋込穴φ100　防雨防湿形</t>
    <rPh sb="18" eb="22">
      <t>ボウウボウシツ</t>
    </rPh>
    <rPh sb="22" eb="23">
      <t>ガタ</t>
    </rPh>
    <phoneticPr fontId="3"/>
  </si>
  <si>
    <t>誘導灯　点滅形誘導音付　B級BL形　両面</t>
    <rPh sb="0" eb="3">
      <t>ユウドウトウ</t>
    </rPh>
    <rPh sb="4" eb="7">
      <t>テンメツガタ</t>
    </rPh>
    <rPh sb="7" eb="10">
      <t>ユウドウオト</t>
    </rPh>
    <rPh sb="10" eb="11">
      <t>ツキ</t>
    </rPh>
    <rPh sb="13" eb="14">
      <t>キュウ</t>
    </rPh>
    <rPh sb="16" eb="17">
      <t>ガタ</t>
    </rPh>
    <rPh sb="18" eb="20">
      <t>リョウメン</t>
    </rPh>
    <phoneticPr fontId="2"/>
  </si>
  <si>
    <t>LEDダウンライト  埋込φ100＋RP</t>
    <phoneticPr fontId="3"/>
  </si>
  <si>
    <t>-</t>
    <phoneticPr fontId="3"/>
  </si>
  <si>
    <t>-</t>
    <phoneticPr fontId="3"/>
  </si>
  <si>
    <t>記号変更</t>
    <rPh sb="0" eb="2">
      <t>キゴウ</t>
    </rPh>
    <rPh sb="2" eb="4">
      <t>ヘンコウ</t>
    </rPh>
    <phoneticPr fontId="3"/>
  </si>
  <si>
    <t>a-1</t>
    <phoneticPr fontId="3"/>
  </si>
  <si>
    <t>a-2</t>
    <phoneticPr fontId="3"/>
  </si>
  <si>
    <t>IREL-CL16/160-W</t>
  </si>
  <si>
    <t>EL-DT21111</t>
  </si>
  <si>
    <t>LDG32T・N/14/25/19SP/C</t>
  </si>
  <si>
    <t>LDG20T・N/6/10/19SL/C</t>
  </si>
  <si>
    <t>LDG16T・N/6/10/19SL/C</t>
  </si>
  <si>
    <t>LED非常灯 専用形 特高天井用 直付形Φ160</t>
    <rPh sb="11" eb="12">
      <t>トク</t>
    </rPh>
    <rPh sb="12" eb="13">
      <t>タカ</t>
    </rPh>
    <phoneticPr fontId="3"/>
  </si>
  <si>
    <t>防雨型ブラケット</t>
    <phoneticPr fontId="3"/>
  </si>
  <si>
    <t>-</t>
    <phoneticPr fontId="3"/>
  </si>
  <si>
    <t>LED非常灯 専用形 低天井用 埋込形Φ100 電源別置</t>
    <rPh sb="11" eb="12">
      <t>ヒク</t>
    </rPh>
    <rPh sb="16" eb="18">
      <t>ウメコミ</t>
    </rPh>
    <rPh sb="24" eb="26">
      <t>デンゲン</t>
    </rPh>
    <rPh sb="26" eb="28">
      <t>ベッチ</t>
    </rPh>
    <phoneticPr fontId="3"/>
  </si>
  <si>
    <t>LED直管ランプ40形</t>
    <rPh sb="3" eb="5">
      <t>チョッカン</t>
    </rPh>
    <rPh sb="10" eb="11">
      <t>ガタ</t>
    </rPh>
    <phoneticPr fontId="2"/>
  </si>
  <si>
    <t>FLS-65Ｗ-M-K5-R7-B-H</t>
  </si>
  <si>
    <t>FDL8L1D</t>
  </si>
  <si>
    <t>KSH1922A 1EL+S2-1052L</t>
  </si>
  <si>
    <t>KSH101511EL+S2-1091L</t>
  </si>
  <si>
    <t>角型投光器</t>
    <rPh sb="0" eb="2">
      <t>カクガタ</t>
    </rPh>
    <rPh sb="2" eb="5">
      <t>トウコウキ</t>
    </rPh>
    <phoneticPr fontId="3"/>
  </si>
  <si>
    <t>KSH101511EL+S1-1091S</t>
    <phoneticPr fontId="3"/>
  </si>
  <si>
    <t>誘導灯　C級　片面+表示板</t>
    <rPh sb="0" eb="3">
      <t>ユウドウトウ</t>
    </rPh>
    <rPh sb="5" eb="6">
      <t>キュウ</t>
    </rPh>
    <rPh sb="7" eb="9">
      <t>カタメン</t>
    </rPh>
    <rPh sb="10" eb="13">
      <t>ヒョウジバン</t>
    </rPh>
    <phoneticPr fontId="2"/>
  </si>
  <si>
    <t>LEDランプ FDL18代替</t>
    <rPh sb="12" eb="14">
      <t>ダイタイ</t>
    </rPh>
    <phoneticPr fontId="3"/>
  </si>
  <si>
    <t>KSH1922A 1EL+S2-1052L</t>
    <phoneticPr fontId="3"/>
  </si>
  <si>
    <t>LX3-190-44L-UK40-W240</t>
  </si>
  <si>
    <t>EL-DB31111B</t>
  </si>
  <si>
    <t>KSH20162H1EL+S2-2091W</t>
  </si>
  <si>
    <t>一体型ベースライト 40形 埋込型 幅220mm</t>
    <rPh sb="14" eb="16">
      <t>ウメコミ</t>
    </rPh>
    <rPh sb="16" eb="17">
      <t>ガタ</t>
    </rPh>
    <rPh sb="18" eb="19">
      <t>ハバ</t>
    </rPh>
    <phoneticPr fontId="2"/>
  </si>
  <si>
    <t>誘導灯　B級BL形　両面</t>
    <rPh sb="0" eb="3">
      <t>ユウドウトウ</t>
    </rPh>
    <rPh sb="5" eb="6">
      <t>キュウ</t>
    </rPh>
    <rPh sb="8" eb="9">
      <t>ガタ</t>
    </rPh>
    <rPh sb="10" eb="12">
      <t>リョウメン</t>
    </rPh>
    <phoneticPr fontId="2"/>
  </si>
  <si>
    <t>KSH20162H1EL+S2-2091W</t>
    <phoneticPr fontId="3"/>
  </si>
  <si>
    <t>LX3-190-24N-RTR40</t>
  </si>
  <si>
    <t>LDG32FLT・N/14/20P/C</t>
  </si>
  <si>
    <t>KSD2962VA 1EL+S1-2061L+S1-2061AR+MOYU-03C12B</t>
  </si>
  <si>
    <t>一体型ベースライト 40形 笠付型</t>
    <rPh sb="14" eb="16">
      <t>カサツキ</t>
    </rPh>
    <phoneticPr fontId="3"/>
  </si>
  <si>
    <t>LED直管ランプ32形 ガラス直管</t>
    <phoneticPr fontId="3"/>
  </si>
  <si>
    <t>KSD2962VA 1EL+S1-2061L+S1-2061AR+MOYU-03C12B</t>
    <phoneticPr fontId="3"/>
  </si>
  <si>
    <t>lm</t>
  </si>
  <si>
    <t>W</t>
  </si>
  <si>
    <t>変更前</t>
    <rPh sb="0" eb="3">
      <t>ヘンコウマエ</t>
    </rPh>
    <phoneticPr fontId="3"/>
  </si>
  <si>
    <t>ＬＥＤ電球 E26 広配光 100形</t>
    <rPh sb="17" eb="18">
      <t>ガタ</t>
    </rPh>
    <phoneticPr fontId="2"/>
  </si>
  <si>
    <t>ＬＥＤ電球 E17 広配光 40形</t>
    <rPh sb="16" eb="17">
      <t>ガタ</t>
    </rPh>
    <phoneticPr fontId="2"/>
  </si>
  <si>
    <t>ＬＥＤ電球 E26 広配光 40形</t>
  </si>
  <si>
    <t>ＬＥＤ電球 E26 広配光 60形</t>
  </si>
  <si>
    <t>ＬＥＤ電球 E17 広配光 60形+ソケット</t>
    <rPh sb="16" eb="17">
      <t>ガタ</t>
    </rPh>
    <phoneticPr fontId="2"/>
  </si>
  <si>
    <t>ＬＥＤ電球 E17 広配光 60形</t>
  </si>
  <si>
    <t>LDA12L-G-10T8</t>
  </si>
  <si>
    <t>LDA4L-G-E17-4T8</t>
  </si>
  <si>
    <t>LDA5L-G-4T8</t>
  </si>
  <si>
    <t>LDA7N-G-6T8</t>
  </si>
  <si>
    <t>LDA7L-G-6T8</t>
    <phoneticPr fontId="3"/>
  </si>
  <si>
    <t>LDA7L-G-6T8+GX10QE26</t>
    <phoneticPr fontId="3"/>
  </si>
  <si>
    <t>LDA6L-G-E17-6T8</t>
  </si>
  <si>
    <t>LDGF40T･N/17/25P</t>
    <phoneticPr fontId="3"/>
  </si>
  <si>
    <t>LDGF20T・N/7/10P</t>
    <phoneticPr fontId="3"/>
  </si>
  <si>
    <t>LDCP36N/10/15B/DPT</t>
  </si>
  <si>
    <t>LDCP55N/15/22B/DPT</t>
  </si>
  <si>
    <t>LDGF20T・N/7/10P+IRLFDL21GB-P</t>
    <phoneticPr fontId="3"/>
  </si>
  <si>
    <t>FLS-15W-W-K3-R8-B-H+FA2/DG1</t>
    <phoneticPr fontId="3"/>
  </si>
  <si>
    <t>FLS-30W-M-K5-R7-W-H</t>
    <phoneticPr fontId="3"/>
  </si>
  <si>
    <t>LX3-170-22N-CLKB40</t>
  </si>
  <si>
    <t>一体型ベースライト黒板灯　直付型　４０形</t>
  </si>
  <si>
    <t>EL-LR-WF0600N/2AHTN</t>
  </si>
  <si>
    <t>別紙2</t>
    <rPh sb="0" eb="2">
      <t>ベッシ</t>
    </rPh>
    <phoneticPr fontId="3"/>
  </si>
  <si>
    <t>　別紙２－①　総合市民交流センター照明リスト（場所別数量表）</t>
    <rPh sb="1" eb="3">
      <t>ベッシ</t>
    </rPh>
    <rPh sb="7" eb="13">
      <t>ソウゴウシミンコウリュウ</t>
    </rPh>
    <rPh sb="17" eb="19">
      <t>ショウメイ</t>
    </rPh>
    <rPh sb="23" eb="26">
      <t>バショベツ</t>
    </rPh>
    <rPh sb="26" eb="29">
      <t>スウリョウヒョウ</t>
    </rPh>
    <phoneticPr fontId="11"/>
  </si>
  <si>
    <t>記号</t>
    <rPh sb="0" eb="2">
      <t>キゴウ</t>
    </rPh>
    <phoneticPr fontId="11"/>
  </si>
  <si>
    <t>室名</t>
    <rPh sb="0" eb="2">
      <t>シツメイ</t>
    </rPh>
    <phoneticPr fontId="11"/>
  </si>
  <si>
    <t>仕様</t>
    <rPh sb="0" eb="2">
      <t>シヨウ</t>
    </rPh>
    <phoneticPr fontId="11"/>
  </si>
  <si>
    <t>参考品番</t>
    <rPh sb="0" eb="4">
      <t>サンコウヒンバン</t>
    </rPh>
    <phoneticPr fontId="11"/>
  </si>
  <si>
    <t>数量</t>
    <rPh sb="0" eb="2">
      <t>スウリョウ</t>
    </rPh>
    <phoneticPr fontId="11"/>
  </si>
  <si>
    <t>単位</t>
    <rPh sb="0" eb="2">
      <t>タンイ</t>
    </rPh>
    <phoneticPr fontId="11"/>
  </si>
  <si>
    <t>21</t>
  </si>
  <si>
    <t>Ｂ２Ｆ　階段Ｃ下倉庫</t>
  </si>
  <si>
    <t>ﾗｲﾝﾙｸｽ　直付型　40形</t>
  </si>
  <si>
    <t>台</t>
    <rPh sb="0" eb="1">
      <t>ダイ</t>
    </rPh>
    <phoneticPr fontId="11"/>
  </si>
  <si>
    <t>Ｂ２Ｆ　階段Ｃ前室</t>
  </si>
  <si>
    <t>非常用照明器具　電池内蔵形 逆富士形器具</t>
    <rPh sb="0" eb="2">
      <t>ヒジョウ</t>
    </rPh>
    <rPh sb="2" eb="3">
      <t>ヨウ</t>
    </rPh>
    <rPh sb="3" eb="5">
      <t>ショウメイ</t>
    </rPh>
    <rPh sb="5" eb="7">
      <t>キグ</t>
    </rPh>
    <rPh sb="8" eb="10">
      <t>デンチ</t>
    </rPh>
    <rPh sb="10" eb="12">
      <t>ナイゾウ</t>
    </rPh>
    <rPh sb="12" eb="13">
      <t>ケイ</t>
    </rPh>
    <rPh sb="14" eb="15">
      <t>ギャク</t>
    </rPh>
    <rPh sb="15" eb="17">
      <t>フジ</t>
    </rPh>
    <rPh sb="17" eb="18">
      <t>ケイ</t>
    </rPh>
    <rPh sb="18" eb="20">
      <t>キグ</t>
    </rPh>
    <phoneticPr fontId="11"/>
  </si>
  <si>
    <t>LED誘導灯 壁･天井直付形･吊下兼用形C級(10形)片面灯</t>
  </si>
  <si>
    <t>Ｂ２Ｆ　スロープＢ</t>
  </si>
  <si>
    <t>40形ベースライト　逆富士W150　非常灯兼用　</t>
  </si>
  <si>
    <t>Ｂ２Ｆ　ＥＶホール</t>
  </si>
  <si>
    <t>LXｽｸｴｱ照明埋込型 □450 PWM調光</t>
  </si>
  <si>
    <t>非常灯</t>
  </si>
  <si>
    <t>Ｂ２Ｆ　スロープＡ下倉庫</t>
  </si>
  <si>
    <t>LEDブラケット450lm2700K　丸プレーン屋外</t>
  </si>
  <si>
    <t>Ｂ２Ｆ　ＰＳ</t>
  </si>
  <si>
    <t>Ｂ２Ｆ　階段Ａ前室</t>
  </si>
  <si>
    <t>40形ベースライト　逆富士W230　非常灯兼用　</t>
  </si>
  <si>
    <t>Ｂ２Ｆ　ポンプ室</t>
  </si>
  <si>
    <t>ﾗｲﾝﾙｸｽ　ﾄﾗﾌ型　40形</t>
  </si>
  <si>
    <t>40形ベースライト　笠付　非常灯兼用　電源別置</t>
  </si>
  <si>
    <t>Ｂ２Ｆ　受水槽室</t>
  </si>
  <si>
    <t>Ｂ２Ｆ　湯沸・ＷＣ</t>
  </si>
  <si>
    <t>LEDﾍﾞｰｽﾀﾞｳﾝﾗｲﾄφ150　PWM調光</t>
  </si>
  <si>
    <t>LEDｷｯﾁﾝ手元灯</t>
  </si>
  <si>
    <t>Ｂ２Ｆ　清掃員詰所</t>
  </si>
  <si>
    <t>Ｂ２Ｆ　更衣室</t>
  </si>
  <si>
    <t>Ｂ１Ｆ　階段Ｃ前室</t>
  </si>
  <si>
    <t>Ｂ１Ｆ　スロープＣ・Ｄ</t>
  </si>
  <si>
    <t>Ｂ１Ｆ　受付前</t>
  </si>
  <si>
    <t>直管LEDﾗﾝﾌﾟ ECOHiLUX HE190S (片側給電)</t>
  </si>
  <si>
    <t>Ｂ１Ｆ　スロープＡ</t>
  </si>
  <si>
    <t>Ｂ１Ｆ　ＰＳ</t>
  </si>
  <si>
    <t>Ｂ１Ｆ　階段Ａ前室</t>
  </si>
  <si>
    <t>Ｂ１Ｆ　湯沸・ＷＣ</t>
  </si>
  <si>
    <t>Ｂ１Ｆ　防災センター</t>
  </si>
  <si>
    <t>ﾗｲﾝﾙｸｽ　埋込型　40形</t>
  </si>
  <si>
    <t>★</t>
    <phoneticPr fontId="11"/>
  </si>
  <si>
    <t>Ｂ１Ｆ　ＥＶホール</t>
  </si>
  <si>
    <t>LED済</t>
    <rPh sb="3" eb="4">
      <t>スミ</t>
    </rPh>
    <phoneticPr fontId="11"/>
  </si>
  <si>
    <t>-</t>
    <phoneticPr fontId="11"/>
  </si>
  <si>
    <t>外部　案内看板</t>
  </si>
  <si>
    <t>ｶﾞﾗｽ直管LEDﾗﾝﾌﾟ 40形(電源内蔵)</t>
  </si>
  <si>
    <t>１Ｆ　軒下</t>
  </si>
  <si>
    <t>埋込ダウンライト　φ175　防雨防湿型</t>
  </si>
  <si>
    <t>１Ｆ　風除室</t>
  </si>
  <si>
    <t>LEDﾍﾞｰｽﾀﾞｳﾝﾗｲﾄφ175　PWM調光</t>
  </si>
  <si>
    <t>埋込非常灯中～特高天井用　φ150　電源別置</t>
  </si>
  <si>
    <t>１Ｆ　風除室掲示板</t>
  </si>
  <si>
    <t>LEDスポットライト</t>
  </si>
  <si>
    <t>１Ｆ　エントランス</t>
  </si>
  <si>
    <t>LED誘導灯 壁･天井直付形･吊下兼用形B級BL形(20B形)片面灯</t>
  </si>
  <si>
    <t>１Ｆ　図書コーナー</t>
  </si>
  <si>
    <t>ﾗｲﾝﾙｸｽ　埋込型/ﾄﾗﾌ型　40形</t>
  </si>
  <si>
    <t>１Ｆ　パスポートセンター</t>
  </si>
  <si>
    <t>１Ｆ　総合事務所</t>
  </si>
  <si>
    <t>１Ｆ　書庫</t>
  </si>
  <si>
    <t>１Ｆ　荷捌場</t>
  </si>
  <si>
    <t>LEDシーリングダウンライト</t>
  </si>
  <si>
    <t>防雨防湿型ブラケット　40形</t>
  </si>
  <si>
    <t>LEDB-40950N-LS9</t>
    <phoneticPr fontId="11"/>
  </si>
  <si>
    <t>１Ｆ　ＰＳ３か所</t>
    <rPh sb="7" eb="8">
      <t>ショ</t>
    </rPh>
    <phoneticPr fontId="11"/>
  </si>
  <si>
    <t>１Ｆ　通路</t>
  </si>
  <si>
    <t>LED誘導灯　B級BL形　壁・天井直付型・吊り下兼用　点滅形誘導音付</t>
  </si>
  <si>
    <t>LED誘導灯 壁･天井直付形･吊下兼用形B級BL形(20B形)両面灯</t>
  </si>
  <si>
    <t>１Ｆ　ＥＶホール</t>
  </si>
  <si>
    <t>１Ｆ　ファン室</t>
  </si>
  <si>
    <t>１Ｆ　湯沸室</t>
  </si>
  <si>
    <t>KT10N-60TC</t>
    <phoneticPr fontId="11"/>
  </si>
  <si>
    <t>１Ｆ　多目的ＷＣ</t>
  </si>
  <si>
    <t>１Ｆ　女子ＷＣ</t>
  </si>
  <si>
    <t>１Ｆ　男子ＷＣ</t>
  </si>
  <si>
    <t>１Ｆ　分電盤室</t>
  </si>
  <si>
    <t>ﾗｲﾝﾙｸｽ　笠付ﾄﾗﾌ型　40形</t>
    <rPh sb="7" eb="9">
      <t>カサツキ</t>
    </rPh>
    <phoneticPr fontId="18"/>
  </si>
  <si>
    <t>１Ｆ　休憩室</t>
  </si>
  <si>
    <t>１Ｆ　スロープＣ・Ｄ</t>
  </si>
  <si>
    <t>１Ｆ　ＷＣ</t>
  </si>
  <si>
    <t>１Ｆ　階段Ｃ</t>
  </si>
  <si>
    <t>１Ｆ　車路（出口付近）</t>
  </si>
  <si>
    <t>１Ｆ　ゴミ置き場前</t>
  </si>
  <si>
    <t>屋外用照明 防雨･防湿形ブラケット　20形</t>
    <rPh sb="20" eb="21">
      <t>ガタ</t>
    </rPh>
    <phoneticPr fontId="11"/>
  </si>
  <si>
    <t>２Ｆ　展示コーナー</t>
  </si>
  <si>
    <t>LEDﾍﾞｰｽﾀﾞｳﾝﾗｲﾄφ100　PWM調光</t>
  </si>
  <si>
    <t>２Ｆ　倉庫</t>
  </si>
  <si>
    <t>２Ｆ　消費者センター</t>
  </si>
  <si>
    <t>２Ｆ　201研修室</t>
  </si>
  <si>
    <t>２Ｆ　ＰＳ３ヵ所</t>
    <rPh sb="7" eb="8">
      <t>ショ</t>
    </rPh>
    <phoneticPr fontId="11"/>
  </si>
  <si>
    <t>２Ｆ　準備室</t>
  </si>
  <si>
    <t>２Ｆ　通路</t>
  </si>
  <si>
    <t>KSH201621EL+S2-2091L+S2-2091AR+MOYU-02C32B</t>
    <phoneticPr fontId="11"/>
  </si>
  <si>
    <t>KSH101511EL+S2-1091W+MOYU-08W32B</t>
    <phoneticPr fontId="11"/>
  </si>
  <si>
    <t>２Ｆ　ＥＶホール</t>
  </si>
  <si>
    <t>２Ｆ　湯沸室</t>
  </si>
  <si>
    <t>２Ｆ　多目的ＷＣ</t>
  </si>
  <si>
    <t>ｸﾞﾛｰ対応直管 15形</t>
  </si>
  <si>
    <t>２Ｆ　女子ＷＣ</t>
  </si>
  <si>
    <t>２Ｆ　男子ＷＣ</t>
  </si>
  <si>
    <t>２Ｆ　分電盤室</t>
  </si>
  <si>
    <t>３Ｆ　遊の工房（工房前）</t>
    <rPh sb="8" eb="10">
      <t>コウボウ</t>
    </rPh>
    <rPh sb="10" eb="11">
      <t>マエ</t>
    </rPh>
    <phoneticPr fontId="11"/>
  </si>
  <si>
    <t>３Ｆ　遊の工房（工房前）</t>
    <phoneticPr fontId="11"/>
  </si>
  <si>
    <t>３Ｆ　創の工房</t>
  </si>
  <si>
    <t>３Ｆ　302室</t>
  </si>
  <si>
    <t>LXｽｸｴｱ照明埋込型 □600 PWM調光</t>
  </si>
  <si>
    <t>３Ｆ　倉庫１・２</t>
  </si>
  <si>
    <t>３Ｆ　食の工房</t>
  </si>
  <si>
    <t>３Ｆ　準備室</t>
  </si>
  <si>
    <t>３Ｆ　通路</t>
  </si>
  <si>
    <t>３Ｆ　ＰＳ３ヵ所</t>
    <rPh sb="7" eb="8">
      <t>ショ</t>
    </rPh>
    <phoneticPr fontId="11"/>
  </si>
  <si>
    <t>３Ｆ　ＥＶホール</t>
  </si>
  <si>
    <t>３Ｆ　談話コーナー</t>
  </si>
  <si>
    <t>３Ｆ　湯沸室</t>
  </si>
  <si>
    <t>３Ｆ　多目的ＷＣ</t>
  </si>
  <si>
    <t>３Ｆ　女子ＷＣ</t>
  </si>
  <si>
    <t>３Ｆ　男子ＷＣ</t>
  </si>
  <si>
    <t>３Ｆ　分電盤室</t>
  </si>
  <si>
    <t>３Ｆ　機械室前通路</t>
  </si>
  <si>
    <t>３Ｆ　陶芸倉庫</t>
  </si>
  <si>
    <t>３Ｆ　機械室</t>
  </si>
  <si>
    <t>３Ｆ　ＣＯ２ボンベ室</t>
  </si>
  <si>
    <t>３Ｆ　ＥＰＳ</t>
  </si>
  <si>
    <t>３Ｆ　音の工房</t>
  </si>
  <si>
    <t>３Ｆ　食の工房2（準備室1）</t>
    <rPh sb="9" eb="12">
      <t>ジュンビシツ</t>
    </rPh>
    <phoneticPr fontId="11"/>
  </si>
  <si>
    <t>３Ｆ　会議室2</t>
  </si>
  <si>
    <t>３Ｆ　遊の工房1</t>
  </si>
  <si>
    <t>４Ｆ　男女共同参画センター</t>
  </si>
  <si>
    <t>４Ｆ　男女共同参画センター</t>
    <phoneticPr fontId="11"/>
  </si>
  <si>
    <t>４Ｆ　401会議室</t>
  </si>
  <si>
    <t>４Ｆ　倉庫</t>
  </si>
  <si>
    <t>2-1</t>
    <phoneticPr fontId="11"/>
  </si>
  <si>
    <t>４Ｆ　保育室</t>
  </si>
  <si>
    <t>ﾗｲﾝﾙｸｽ　ﾄﾗﾌ型　20形</t>
  </si>
  <si>
    <t>４Ｆ　ＰＳ３ヵ所</t>
    <phoneticPr fontId="11"/>
  </si>
  <si>
    <t>４Ｆ　通路</t>
  </si>
  <si>
    <t>４Ｆ　ＥＶホール</t>
  </si>
  <si>
    <t>４Ｆ　印刷室</t>
  </si>
  <si>
    <t>４Ｆ　湯沸室</t>
  </si>
  <si>
    <t>４Ｆ　多目的ＷＣ</t>
  </si>
  <si>
    <t>４Ｆ　女子ＷＣ</t>
  </si>
  <si>
    <t>４Ｆ　男子ＷＣ</t>
  </si>
  <si>
    <t>４Ｆ　分電盤室</t>
  </si>
  <si>
    <t>４Ｆ　電気室前通路</t>
  </si>
  <si>
    <t>誘3</t>
    <phoneticPr fontId="11"/>
  </si>
  <si>
    <t>４Ｆ　電気室</t>
  </si>
  <si>
    <t>４Ｆ　発電機室</t>
  </si>
  <si>
    <t>４Ｆ　ＥＰＳ</t>
  </si>
  <si>
    <t>４Ｆ　学習室</t>
  </si>
  <si>
    <t>４Ｆ　カウンセリング</t>
  </si>
  <si>
    <t>４Ｆ　準備室</t>
  </si>
  <si>
    <t>４Ｆ　準備室前</t>
  </si>
  <si>
    <t>５Ｆ　ワークサポート</t>
  </si>
  <si>
    <t>ﾗｲﾝﾙｸｽ　20形</t>
  </si>
  <si>
    <t>５Ｆ　視聴覚室</t>
  </si>
  <si>
    <t>５Ｆ　視聴覚室準備室</t>
  </si>
  <si>
    <t>５Ｆ　書庫</t>
  </si>
  <si>
    <t>５Ｆ　通路</t>
  </si>
  <si>
    <t>５Ｆ　ＥＰＳ</t>
  </si>
  <si>
    <t>５Ｆ　ＥＶホール</t>
  </si>
  <si>
    <t>５Ｆ　警備員控室</t>
  </si>
  <si>
    <t>５Ｆ　湯沸室</t>
  </si>
  <si>
    <t>５Ｆ　多目的ＷＣ</t>
  </si>
  <si>
    <t>５Ｆ　女子ＷＣ</t>
  </si>
  <si>
    <t>５Ｆ　男子ＷＣ</t>
  </si>
  <si>
    <t>５Ｆ　分電盤室</t>
  </si>
  <si>
    <t>５Ｆ　室外機置場植込み</t>
  </si>
  <si>
    <t>ＬＥＤ電球 E17 広配光 60形</t>
    <phoneticPr fontId="11"/>
  </si>
  <si>
    <t>LDA7L-G-6T8+GX10QE26</t>
  </si>
  <si>
    <t>５Ｆ　階段Ｃ前室</t>
  </si>
  <si>
    <t>５Ｆ　和室</t>
  </si>
  <si>
    <t>埋込ダウンライト　□150</t>
  </si>
  <si>
    <t>ﾋﾞｰﾑｽﾎﾟｯﾄﾗｲﾄ 傘付 黒</t>
  </si>
  <si>
    <t>LED和風ブラケット</t>
  </si>
  <si>
    <t>ｴｸｽﾃﾘｱ LEDｽﾎﾟｯﾄﾗｲﾄ</t>
  </si>
  <si>
    <t>OSP-B-SPK</t>
    <phoneticPr fontId="11"/>
  </si>
  <si>
    <t>B2～5Ｆ　階段Ｃ</t>
  </si>
  <si>
    <t>６Ｆ　ギャラリー</t>
    <phoneticPr fontId="11"/>
  </si>
  <si>
    <t>６Ｆ　ギャラリー</t>
  </si>
  <si>
    <t>６Ｆ　EVホール</t>
  </si>
  <si>
    <t>６Ｆ　倉庫</t>
  </si>
  <si>
    <t>６Ｆ　ミュージックスタジオ１</t>
  </si>
  <si>
    <t>６Ｆ　ミュージックスタジオ２</t>
  </si>
  <si>
    <t>６Ｆ　多目的スタジオ</t>
    <rPh sb="3" eb="6">
      <t>タモクテキ</t>
    </rPh>
    <phoneticPr fontId="11"/>
  </si>
  <si>
    <t>LX3-190-49N-UK40-W240</t>
    <phoneticPr fontId="11"/>
  </si>
  <si>
    <t>６Ｆ　多目的S前室</t>
    <rPh sb="3" eb="5">
      <t>タモク</t>
    </rPh>
    <rPh sb="5" eb="6">
      <t>テキ</t>
    </rPh>
    <rPh sb="7" eb="9">
      <t>ゼンシツ</t>
    </rPh>
    <phoneticPr fontId="11"/>
  </si>
  <si>
    <t>６Ｆ　受付</t>
  </si>
  <si>
    <t>8-2</t>
    <phoneticPr fontId="11"/>
  </si>
  <si>
    <t>６Ｆ　ユーズインフォメーション</t>
  </si>
  <si>
    <t>LX3-190-44L-UK40-W240</t>
    <phoneticPr fontId="11"/>
  </si>
  <si>
    <t>EL-DT31111</t>
    <phoneticPr fontId="11"/>
  </si>
  <si>
    <t>６Ｆ　ミーティング</t>
  </si>
  <si>
    <t>DL11L38-15W7BW-D+LZA-90839E</t>
    <phoneticPr fontId="11"/>
  </si>
  <si>
    <t>NNQ32044</t>
    <phoneticPr fontId="11"/>
  </si>
  <si>
    <t>住宅用照明 LEDシーリングライト シーリングライトシリーズS</t>
  </si>
  <si>
    <t>CL8DL-S1</t>
    <phoneticPr fontId="11"/>
  </si>
  <si>
    <t>LEDS-15112L-LS1</t>
    <phoneticPr fontId="11"/>
  </si>
  <si>
    <t>LDA7L-G-6T8</t>
  </si>
  <si>
    <t>DL11L38-15W7BW-D</t>
    <phoneticPr fontId="11"/>
  </si>
  <si>
    <t>６Ｆ　分電盤室</t>
  </si>
  <si>
    <t>６Ｆ　男子トイレ</t>
  </si>
  <si>
    <t>６Ｆ　女子トイレ</t>
  </si>
  <si>
    <t>６Ｆ　トイレ前</t>
  </si>
  <si>
    <t>６Ｆ　多目的トイレ</t>
  </si>
  <si>
    <t>６Ｆ　湯沸室</t>
  </si>
  <si>
    <t>６Ｆ　PS</t>
  </si>
  <si>
    <t>６Ｆ　EPS</t>
  </si>
  <si>
    <t>６Ｆ　パイプシャフト</t>
  </si>
  <si>
    <t>６Ｆ　談話コーナー</t>
  </si>
  <si>
    <t>６Ｆ　スタジオ前</t>
  </si>
  <si>
    <t>６Ｆ　廊下</t>
  </si>
  <si>
    <t>７Ｆ　EVホール</t>
  </si>
  <si>
    <t>７Ｆ　スポーツ室702</t>
    <phoneticPr fontId="11"/>
  </si>
  <si>
    <t>本</t>
    <rPh sb="0" eb="1">
      <t>ホン</t>
    </rPh>
    <phoneticPr fontId="11"/>
  </si>
  <si>
    <t>EL-DB31111B</t>
    <phoneticPr fontId="11"/>
  </si>
  <si>
    <t>DL8N8-15W7BW-D</t>
    <phoneticPr fontId="11"/>
  </si>
  <si>
    <t>７Ｆ　スポーツ室702倉庫</t>
    <rPh sb="11" eb="13">
      <t>ソウコ</t>
    </rPh>
    <phoneticPr fontId="11"/>
  </si>
  <si>
    <t>IREL-LX3-170-52N-CL40W</t>
    <phoneticPr fontId="11"/>
  </si>
  <si>
    <t>７Ｆ　701、受付</t>
    <rPh sb="7" eb="9">
      <t>ウケツケ</t>
    </rPh>
    <phoneticPr fontId="11"/>
  </si>
  <si>
    <t>７Ｆ　受付</t>
    <phoneticPr fontId="11"/>
  </si>
  <si>
    <t>７Ｆ　受付701</t>
    <phoneticPr fontId="11"/>
  </si>
  <si>
    <t>７Ｆ　倉庫</t>
  </si>
  <si>
    <t>７Ｆ　はなみずき</t>
  </si>
  <si>
    <t>７Ｆ　分電盤室</t>
  </si>
  <si>
    <t>７Ｆ　男子トイレ</t>
  </si>
  <si>
    <t>７Ｆ　女子トイレ</t>
  </si>
  <si>
    <t>７Ｆ　トイレ前</t>
  </si>
  <si>
    <t>７Ｆ　多目的トイレ</t>
  </si>
  <si>
    <t>７Ｆ　湯沸室</t>
  </si>
  <si>
    <t>７Ｆ　PS</t>
  </si>
  <si>
    <t>７Ｆ　EPS</t>
  </si>
  <si>
    <t>７Ｆ　パイプシャフト</t>
  </si>
  <si>
    <t>７Ｆ　バンバ囲碁将棋</t>
    <phoneticPr fontId="11"/>
  </si>
  <si>
    <t>７Ｆ　バンバ囲碁将棋</t>
  </si>
  <si>
    <t>配線ダクト取付型　ペンダントライト</t>
  </si>
  <si>
    <t>LED誘導灯 壁･天井直付形･吊下兼用形C級(10形)両面灯</t>
    <rPh sb="27" eb="29">
      <t>リョウメン</t>
    </rPh>
    <phoneticPr fontId="18"/>
  </si>
  <si>
    <t>７Ｆ　廊下</t>
  </si>
  <si>
    <t>誘17</t>
    <phoneticPr fontId="11"/>
  </si>
  <si>
    <t>KSH20162H1EL+S2-2091W</t>
    <phoneticPr fontId="11"/>
  </si>
  <si>
    <t>８F　EVホール</t>
  </si>
  <si>
    <t>LED誘導灯 壁･天井直付形･吊下兼用形C級(10形)片面灯</t>
    <phoneticPr fontId="11"/>
  </si>
  <si>
    <t>８F　倉庫</t>
  </si>
  <si>
    <t>８F　女子トイレ</t>
  </si>
  <si>
    <t>８F　男子トイレ</t>
  </si>
  <si>
    <t>８F　多目的トイレ</t>
  </si>
  <si>
    <t>8Ｆ　PS</t>
    <phoneticPr fontId="11"/>
  </si>
  <si>
    <t>8Ｆ　EPS</t>
    <phoneticPr fontId="11"/>
  </si>
  <si>
    <t>８F　廊下</t>
  </si>
  <si>
    <t>LEDﾍﾞｰｽﾀﾞｳﾝﾗｲﾄφ200　PWM調光</t>
  </si>
  <si>
    <t>KSH201511EL+S2-2091AR+MOYU-02C32B</t>
    <phoneticPr fontId="11"/>
  </si>
  <si>
    <t>８F　イベントホール</t>
    <phoneticPr fontId="11"/>
  </si>
  <si>
    <t>LED誘導灯　B級BL形　壁埋込型　片面型</t>
  </si>
  <si>
    <t>非常照明</t>
    <phoneticPr fontId="11"/>
  </si>
  <si>
    <t>８F　分電盤室</t>
  </si>
  <si>
    <t>８F　ホール</t>
  </si>
  <si>
    <t>９Ｆ　EVホール</t>
  </si>
  <si>
    <t>９Ｆ　調光室</t>
  </si>
  <si>
    <t>９Ｆ　倉庫上部</t>
  </si>
  <si>
    <t>９Ｆ　楽屋</t>
  </si>
  <si>
    <t>９Ｆ　女子トイレ</t>
  </si>
  <si>
    <t>９Ｆ　男子トイレ</t>
  </si>
  <si>
    <t>９Ｆ　トイレ前</t>
    <phoneticPr fontId="11"/>
  </si>
  <si>
    <t>９Ｆ　舞台上</t>
  </si>
  <si>
    <t>９Ｆ　廊下</t>
  </si>
  <si>
    <t>９Ｆ　EV機械室</t>
  </si>
  <si>
    <t>９Ｆ　機械室</t>
  </si>
  <si>
    <t>９Ｆ　EPS</t>
  </si>
  <si>
    <t>９Ｆ　PS</t>
  </si>
  <si>
    <t>ＲＦ　外壁</t>
  </si>
  <si>
    <t>ＲＦ　階段室</t>
  </si>
  <si>
    <t>40形　階段通路誘導灯　人感センサ付き段調光</t>
  </si>
  <si>
    <t>ＲＦ　EV機械室</t>
  </si>
  <si>
    <t>B2～8Ｆ　階段Ａ</t>
  </si>
  <si>
    <t>40形ベースライト　埋込　W300　非常灯兼用</t>
  </si>
  <si>
    <t>40形　階段通路誘導灯　人感センサ付き段調光</t>
    <phoneticPr fontId="11"/>
  </si>
  <si>
    <t>B2～9Ｆ　階段Ｂ</t>
  </si>
  <si>
    <t>　別紙２－②　総合市民交流センター駐車場・駐輪場照明リスト（場所別数量表）</t>
    <rPh sb="1" eb="3">
      <t>ベッシ</t>
    </rPh>
    <rPh sb="7" eb="13">
      <t>ソウゴウシミンコウリュウ</t>
    </rPh>
    <rPh sb="17" eb="20">
      <t>チュウシャジョウ</t>
    </rPh>
    <rPh sb="21" eb="24">
      <t>チュウリンジョウ</t>
    </rPh>
    <rPh sb="24" eb="26">
      <t>ショウメイ</t>
    </rPh>
    <rPh sb="30" eb="33">
      <t>バショベツ</t>
    </rPh>
    <rPh sb="33" eb="36">
      <t>スウリョウヒョウ</t>
    </rPh>
    <phoneticPr fontId="11"/>
  </si>
  <si>
    <t>参考型番</t>
    <rPh sb="0" eb="4">
      <t>サンコウカタバン</t>
    </rPh>
    <phoneticPr fontId="11"/>
  </si>
  <si>
    <t>Ｂ２Ｆ　駐輪場</t>
  </si>
  <si>
    <t>KSD2951VA 1EL+S1-2061S+MOYU-09W12B</t>
    <phoneticPr fontId="11"/>
  </si>
  <si>
    <t>誘16</t>
    <phoneticPr fontId="11"/>
  </si>
  <si>
    <t>KSD2962VA 1EL+S1-2061L+S1-2061AR+MOYU-03C12B</t>
    <phoneticPr fontId="11"/>
  </si>
  <si>
    <t>Ｂ１Ｆ　駐輪場</t>
  </si>
  <si>
    <t>2</t>
  </si>
  <si>
    <t>１Ｆ　立体駐車場乗り降り場</t>
  </si>
  <si>
    <t>44</t>
  </si>
  <si>
    <t>LEDﾀﾞｳﾝﾗｲﾄ 大光量ﾀｲﾌﾟ 埋込穴径φ300</t>
  </si>
  <si>
    <t>38</t>
  </si>
  <si>
    <t>ＬＥＤ電球 E17 広配光 60形+ソケット</t>
  </si>
  <si>
    <t>23</t>
  </si>
  <si>
    <t>１Ｆ　立体駐車場扉内　5車室分</t>
  </si>
  <si>
    <t>ﾗｲﾝﾙｸｽ　笠付ﾄﾗﾌ型　40形</t>
    <rPh sb="7" eb="9">
      <t>カサツキ</t>
    </rPh>
    <phoneticPr fontId="11"/>
  </si>
  <si>
    <t>LX3-190-24N-RTR40</t>
    <phoneticPr fontId="11"/>
  </si>
  <si>
    <t>23-2</t>
    <phoneticPr fontId="11"/>
  </si>
  <si>
    <t>１Ｆ　立体駐車場扉内　6車室分</t>
  </si>
  <si>
    <t>ﾗｲﾝﾙｸｽ　笠付ﾄﾗﾌ型　40形　非常照明兼用</t>
    <rPh sb="7" eb="9">
      <t>カサツキ</t>
    </rPh>
    <rPh sb="18" eb="24">
      <t>ヒジョウショウメイケンヨウ</t>
    </rPh>
    <phoneticPr fontId="11"/>
  </si>
  <si>
    <t>IREL-LX3-170-24N-RTR40</t>
    <phoneticPr fontId="11"/>
  </si>
  <si>
    <t>5</t>
  </si>
  <si>
    <t>２Ｆ　スロープＣ・Ｄ</t>
    <phoneticPr fontId="11"/>
  </si>
  <si>
    <t>41</t>
  </si>
  <si>
    <t>ﾗｲﾝﾙｸｽ　笠付ﾄﾗﾌ型　40形</t>
    <rPh sb="7" eb="8">
      <t>カサ</t>
    </rPh>
    <rPh sb="8" eb="9">
      <t>ツ</t>
    </rPh>
    <phoneticPr fontId="18"/>
  </si>
  <si>
    <t>駐輪場２Ｆ　駐輪場</t>
  </si>
  <si>
    <t>12</t>
  </si>
  <si>
    <t>駐輪場２Ｆ　ＥＰＳ</t>
  </si>
  <si>
    <t>6</t>
  </si>
  <si>
    <t>駐輪場２Ｆ　休憩室</t>
  </si>
  <si>
    <t>45</t>
  </si>
  <si>
    <t>18</t>
  </si>
  <si>
    <t>入口案内灯</t>
    <rPh sb="0" eb="2">
      <t>イリグチ</t>
    </rPh>
    <rPh sb="2" eb="4">
      <t>アンナイ</t>
    </rPh>
    <rPh sb="4" eb="5">
      <t>トウ</t>
    </rPh>
    <phoneticPr fontId="11"/>
  </si>
  <si>
    <t>20形　直管ランプ</t>
    <rPh sb="2" eb="3">
      <t>ガタ</t>
    </rPh>
    <rPh sb="4" eb="6">
      <t>チョッカン</t>
    </rPh>
    <phoneticPr fontId="18"/>
  </si>
  <si>
    <t>32形　直管ランプ</t>
    <rPh sb="2" eb="3">
      <t>ガタ</t>
    </rPh>
    <rPh sb="4" eb="6">
      <t>チョッカン</t>
    </rPh>
    <phoneticPr fontId="18"/>
  </si>
  <si>
    <t>照明リスト（場所別数量表）
【駐車場・駐輪場】</t>
    <rPh sb="0" eb="2">
      <t>ショウメイ</t>
    </rPh>
    <rPh sb="6" eb="9">
      <t>バショベツ</t>
    </rPh>
    <rPh sb="9" eb="12">
      <t>スウリョウヒョウ</t>
    </rPh>
    <rPh sb="16" eb="19">
      <t>チュウシャジョウ</t>
    </rPh>
    <rPh sb="20" eb="23">
      <t>チュウリンジョウ</t>
    </rPh>
    <phoneticPr fontId="3"/>
  </si>
  <si>
    <t>照明リスト（場所別数量表）
【総合市民交流センター】</t>
    <rPh sb="0" eb="2">
      <t>ショウメイ</t>
    </rPh>
    <rPh sb="6" eb="9">
      <t>バショベツ</t>
    </rPh>
    <rPh sb="9" eb="12">
      <t>スウリョウヒョウ</t>
    </rPh>
    <rPh sb="16" eb="22">
      <t>ソウゴウシミンコウリュウ</t>
    </rPh>
    <phoneticPr fontId="3"/>
  </si>
  <si>
    <t>LED誘導灯 壁･天井直付形･吊下兼用形両面灯  B級20形</t>
    <rPh sb="20" eb="22">
      <t>リョウメン</t>
    </rPh>
    <rPh sb="26" eb="27">
      <t>キュウ</t>
    </rPh>
    <rPh sb="29" eb="30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</si>
</sst>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8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3" fillId="0" borderId="0" xfId="1" applyFont="1"/>
    <xf numFmtId="0" fontId="14" fillId="0" borderId="0" xfId="1" applyFont="1"/>
    <xf numFmtId="0" fontId="15" fillId="5" borderId="1" xfId="1" applyFont="1" applyFill="1" applyBorder="1" applyAlignment="1">
      <alignment horizontal="center"/>
    </xf>
    <xf numFmtId="0" fontId="15" fillId="5" borderId="1" xfId="1" applyFont="1" applyFill="1" applyBorder="1" applyAlignment="1">
      <alignment horizontal="center" shrinkToFit="1"/>
    </xf>
    <xf numFmtId="0" fontId="16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 shrinkToFit="1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 shrinkToFit="1"/>
    </xf>
    <xf numFmtId="0" fontId="17" fillId="0" borderId="1" xfId="1" applyFont="1" applyFill="1" applyBorder="1"/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shrinkToFit="1"/>
    </xf>
    <xf numFmtId="0" fontId="14" fillId="0" borderId="1" xfId="1" applyFont="1" applyFill="1" applyBorder="1"/>
    <xf numFmtId="0" fontId="14" fillId="0" borderId="0" xfId="1" applyFont="1" applyFill="1"/>
    <xf numFmtId="0" fontId="17" fillId="0" borderId="1" xfId="1" applyFont="1" applyFill="1" applyBorder="1" applyAlignment="1">
      <alignment shrinkToFit="1"/>
    </xf>
    <xf numFmtId="0" fontId="17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/>
    </xf>
    <xf numFmtId="0" fontId="14" fillId="6" borderId="1" xfId="1" applyFont="1" applyFill="1" applyBorder="1"/>
    <xf numFmtId="0" fontId="17" fillId="0" borderId="0" xfId="1" applyFont="1"/>
    <xf numFmtId="49" fontId="14" fillId="0" borderId="1" xfId="1" applyNumberFormat="1" applyFont="1" applyFill="1" applyBorder="1" applyAlignment="1">
      <alignment horizontal="center"/>
    </xf>
    <xf numFmtId="49" fontId="17" fillId="0" borderId="1" xfId="1" applyNumberFormat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14" fillId="5" borderId="1" xfId="1" applyFont="1" applyFill="1" applyBorder="1" applyAlignment="1">
      <alignment horizontal="center"/>
    </xf>
    <xf numFmtId="0" fontId="14" fillId="5" borderId="1" xfId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shrinkToFit="1"/>
    </xf>
    <xf numFmtId="0" fontId="17" fillId="0" borderId="1" xfId="1" applyFont="1" applyBorder="1" applyAlignment="1">
      <alignment shrinkToFit="1"/>
    </xf>
    <xf numFmtId="0" fontId="14" fillId="0" borderId="1" xfId="1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6"/>
  <sheetViews>
    <sheetView view="pageBreakPreview" zoomScale="85" zoomScaleNormal="85" zoomScaleSheetLayoutView="85" workbookViewId="0">
      <pane ySplit="2" topLeftCell="A3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54.25" style="3" hidden="1" customWidth="1"/>
    <col min="2" max="2" width="9" style="3"/>
    <col min="3" max="3" width="59.25" style="9" bestFit="1" customWidth="1"/>
    <col min="4" max="4" width="55" style="9" bestFit="1" customWidth="1"/>
    <col min="5" max="16384" width="9" style="3"/>
  </cols>
  <sheetData>
    <row r="1" spans="1:8" ht="20.100000000000001" customHeight="1" x14ac:dyDescent="0.4">
      <c r="A1" s="11" t="s">
        <v>73</v>
      </c>
      <c r="B1" s="10" t="s">
        <v>72</v>
      </c>
      <c r="C1" s="9" t="s">
        <v>148</v>
      </c>
    </row>
    <row r="2" spans="1:8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8" x14ac:dyDescent="0.4">
      <c r="A3" s="4" t="s">
        <v>83</v>
      </c>
      <c r="B3" s="2">
        <v>1</v>
      </c>
      <c r="C3" s="8" t="str">
        <f>IFERROR(VLOOKUP($A3,マスタ!$A:$F,2,0),"")</f>
        <v>一体型ベースライト 40形 直付型 幅230mm 非常灯兼用</v>
      </c>
      <c r="D3" s="8" t="str">
        <f>IFERROR(VLOOKUP($A3,マスタ!$A:$F,3,0),"")</f>
        <v>IREL-LX3-170-52N-CL40W</v>
      </c>
      <c r="E3" s="2">
        <f>IFERROR(VLOOKUP($A3,マスタ!$A:$F,4,0),"")</f>
        <v>32.299999999999997</v>
      </c>
      <c r="F3" s="2">
        <f>IFERROR(VLOOKUP($A3,マスタ!$A:$F,5,0),"")</f>
        <v>5200</v>
      </c>
      <c r="G3" s="6">
        <f>IFERROR(VLOOKUP($A3,マスタ!$A:$F,6,0),"")</f>
        <v>160.99071207430342</v>
      </c>
      <c r="H3" s="2">
        <v>11</v>
      </c>
    </row>
    <row r="4" spans="1:8" x14ac:dyDescent="0.4">
      <c r="A4" s="4" t="s">
        <v>84</v>
      </c>
      <c r="B4" s="2">
        <v>10</v>
      </c>
      <c r="C4" s="8" t="str">
        <f>IFERROR(VLOOKUP($A4,マスタ!$A:$F,2,0),"")</f>
        <v>LEDダウンライト 埋込穴φ75</v>
      </c>
      <c r="D4" s="8" t="str">
        <f>IFERROR(VLOOKUP($A4,マスタ!$A:$F,3,0),"")</f>
        <v>DL4L38-7W7BW-D</v>
      </c>
      <c r="E4" s="2">
        <f>IFERROR(VLOOKUP($A4,マスタ!$A:$F,4,0),"")</f>
        <v>3.4</v>
      </c>
      <c r="F4" s="2">
        <f>IFERROR(VLOOKUP($A4,マスタ!$A:$F,5,0),"")</f>
        <v>376</v>
      </c>
      <c r="G4" s="6">
        <f>IFERROR(VLOOKUP($A4,マスタ!$A:$F,6,0),"")</f>
        <v>110.58823529411765</v>
      </c>
      <c r="H4" s="2">
        <v>6</v>
      </c>
    </row>
    <row r="5" spans="1:8" x14ac:dyDescent="0.4">
      <c r="A5" s="4" t="s">
        <v>28</v>
      </c>
      <c r="B5" s="2">
        <v>11</v>
      </c>
      <c r="C5" s="8" t="str">
        <f>IFERROR(VLOOKUP($A5,マスタ!$A:$F,2,0),"")</f>
        <v>ＬＥＤ非常灯　専用形　中天井用　埋込形Φ100　電源別置形</v>
      </c>
      <c r="D5" s="8" t="str">
        <f>IFERROR(VLOOKUP($A5,マスタ!$A:$F,3,0),"")</f>
        <v>EL-DT31111</v>
      </c>
      <c r="E5" s="2" t="str">
        <f>IFERROR(VLOOKUP($A5,マスタ!$A:$F,4,0),"")</f>
        <v>-</v>
      </c>
      <c r="F5" s="2" t="str">
        <f>IFERROR(VLOOKUP($A5,マスタ!$A:$F,5,0),"")</f>
        <v>-</v>
      </c>
      <c r="G5" s="6" t="s">
        <v>484</v>
      </c>
      <c r="H5" s="2">
        <v>56</v>
      </c>
    </row>
    <row r="6" spans="1:8" x14ac:dyDescent="0.4">
      <c r="A6" s="4" t="s">
        <v>85</v>
      </c>
      <c r="B6" s="2">
        <v>12</v>
      </c>
      <c r="C6" s="8" t="str">
        <f>IFERROR(VLOOKUP($A6,マスタ!$A:$F,2,0),"")</f>
        <v>LEDダウンライト 埋込穴φ150</v>
      </c>
      <c r="D6" s="8" t="str">
        <f>IFERROR(VLOOKUP($A6,マスタ!$A:$F,3,0),"")</f>
        <v>DL11L38-15W7BW-D</v>
      </c>
      <c r="E6" s="2">
        <f>IFERROR(VLOOKUP($A6,マスタ!$A:$F,4,0),"")</f>
        <v>9.8000000000000007</v>
      </c>
      <c r="F6" s="2">
        <f>IFERROR(VLOOKUP($A6,マスタ!$A:$F,5,0),"")</f>
        <v>1034</v>
      </c>
      <c r="G6" s="6">
        <f>IFERROR(VLOOKUP($A6,マスタ!$A:$F,6,0),"")</f>
        <v>105.51020408163265</v>
      </c>
      <c r="H6" s="2">
        <v>72</v>
      </c>
    </row>
    <row r="7" spans="1:8" x14ac:dyDescent="0.4">
      <c r="A7" s="4" t="s">
        <v>86</v>
      </c>
      <c r="B7" s="2">
        <v>13</v>
      </c>
      <c r="C7" s="8" t="str">
        <f>IFERROR(VLOOKUP($A7,マスタ!$A:$F,2,0),"")</f>
        <v>ＬＥＤ電球 E26 広配光 40形</v>
      </c>
      <c r="D7" s="8" t="str">
        <f>IFERROR(VLOOKUP($A7,マスタ!$A:$F,3,0),"")</f>
        <v>LDA5L-G-4T8</v>
      </c>
      <c r="E7" s="2">
        <f>IFERROR(VLOOKUP($A7,マスタ!$A:$F,4,0),"")</f>
        <v>4.5</v>
      </c>
      <c r="F7" s="2">
        <f>IFERROR(VLOOKUP($A7,マスタ!$A:$F,5,0),"")</f>
        <v>485</v>
      </c>
      <c r="G7" s="6">
        <f>IFERROR(VLOOKUP($A7,マスタ!$A:$F,6,0),"")</f>
        <v>107.77777777777777</v>
      </c>
      <c r="H7" s="2">
        <v>45</v>
      </c>
    </row>
    <row r="8" spans="1:8" x14ac:dyDescent="0.4">
      <c r="A8" s="4" t="s">
        <v>30</v>
      </c>
      <c r="B8" s="2">
        <v>14</v>
      </c>
      <c r="C8" s="8" t="str">
        <f>IFERROR(VLOOKUP($A8,マスタ!$A:$F,2,0),"")</f>
        <v>一体型ベースライト 40形 トラフ型</v>
      </c>
      <c r="D8" s="8" t="str">
        <f>IFERROR(VLOOKUP($A8,マスタ!$A:$F,3,0),"")</f>
        <v>LX3-190-25N-TR40</v>
      </c>
      <c r="E8" s="2">
        <f>IFERROR(VLOOKUP($A8,マスタ!$A:$F,4,0),"")</f>
        <v>13.6</v>
      </c>
      <c r="F8" s="2">
        <f>IFERROR(VLOOKUP($A8,マスタ!$A:$F,5,0),"")</f>
        <v>2500</v>
      </c>
      <c r="G8" s="6">
        <f>IFERROR(VLOOKUP($A8,マスタ!$A:$F,6,0),"")</f>
        <v>183.82352941176472</v>
      </c>
      <c r="H8" s="2">
        <v>130</v>
      </c>
    </row>
    <row r="9" spans="1:8" x14ac:dyDescent="0.4">
      <c r="A9" s="4" t="s">
        <v>87</v>
      </c>
      <c r="B9" s="2">
        <v>15</v>
      </c>
      <c r="C9" s="8" t="str">
        <f>IFERROR(VLOOKUP($A9,マスタ!$A:$F,2,0),"")</f>
        <v>LEDスポットライト 本体黒</v>
      </c>
      <c r="D9" s="8" t="str">
        <f>IFERROR(VLOOKUP($A9,マスタ!$A:$F,3,0),"")</f>
        <v>LEDS-15112L-LS1</v>
      </c>
      <c r="E9" s="2">
        <f>IFERROR(VLOOKUP($A9,マスタ!$A:$F,4,0),"")</f>
        <v>13.7</v>
      </c>
      <c r="F9" s="2">
        <f>IFERROR(VLOOKUP($A9,マスタ!$A:$F,5,0),"")</f>
        <v>1220</v>
      </c>
      <c r="G9" s="6">
        <f>IFERROR(VLOOKUP($A9,マスタ!$A:$F,6,0),"")</f>
        <v>89.051094890510953</v>
      </c>
      <c r="H9" s="2">
        <v>133</v>
      </c>
    </row>
    <row r="10" spans="1:8" x14ac:dyDescent="0.4">
      <c r="A10" s="4" t="s">
        <v>143</v>
      </c>
      <c r="B10" s="2">
        <v>16</v>
      </c>
      <c r="C10" s="8" t="str">
        <f>IFERROR(VLOOKUP($A10,マスタ!$A:$F,2,0),"")</f>
        <v>対象外</v>
      </c>
      <c r="D10" s="8" t="str">
        <f>IFERROR(VLOOKUP($A10,マスタ!$A:$F,3,0),"")</f>
        <v>-</v>
      </c>
      <c r="E10" s="2" t="str">
        <f>IFERROR(VLOOKUP($A10,マスタ!$A:$F,4,0),"")</f>
        <v>-</v>
      </c>
      <c r="F10" s="2" t="str">
        <f>IFERROR(VLOOKUP($A10,マスタ!$A:$F,5,0),"")</f>
        <v>-</v>
      </c>
      <c r="G10" s="6" t="str">
        <f>IFERROR(VLOOKUP($A10,マスタ!$A:$F,6,0),"")</f>
        <v>-</v>
      </c>
      <c r="H10" s="2">
        <v>15</v>
      </c>
    </row>
    <row r="11" spans="1:8" x14ac:dyDescent="0.4">
      <c r="A11" s="4" t="s">
        <v>89</v>
      </c>
      <c r="B11" s="2">
        <v>17</v>
      </c>
      <c r="C11" s="8" t="str">
        <f>IFERROR(VLOOKUP($A11,マスタ!$A:$F,2,0),"")</f>
        <v>一体型ベースライト 40形 トラフ型</v>
      </c>
      <c r="D11" s="8" t="str">
        <f>IFERROR(VLOOKUP($A11,マスタ!$A:$F,3,0),"")</f>
        <v>LX3-190-51N-TR40</v>
      </c>
      <c r="E11" s="2">
        <f>IFERROR(VLOOKUP($A11,マスタ!$A:$F,4,0),"")</f>
        <v>26.7</v>
      </c>
      <c r="F11" s="2">
        <f>IFERROR(VLOOKUP($A11,マスタ!$A:$F,5,0),"")</f>
        <v>5100</v>
      </c>
      <c r="G11" s="6">
        <f>IFERROR(VLOOKUP($A11,マスタ!$A:$F,6,0),"")</f>
        <v>191.01123595505618</v>
      </c>
      <c r="H11" s="2">
        <v>44</v>
      </c>
    </row>
    <row r="12" spans="1:8" x14ac:dyDescent="0.4">
      <c r="A12" s="4" t="s">
        <v>90</v>
      </c>
      <c r="B12" s="2">
        <v>18</v>
      </c>
      <c r="C12" s="8" t="str">
        <f>IFERROR(VLOOKUP($A12,マスタ!$A:$F,2,0),"")</f>
        <v>一体型ベースライト 40形 直付型 幅230mm 非常灯兼用</v>
      </c>
      <c r="D12" s="8" t="str">
        <f>IFERROR(VLOOKUP($A12,マスタ!$A:$F,3,0),"")</f>
        <v>MY-VKR450330/N AHTN</v>
      </c>
      <c r="E12" s="2">
        <f>IFERROR(VLOOKUP($A12,マスタ!$A:$F,4,0),"")</f>
        <v>33.200000000000003</v>
      </c>
      <c r="F12" s="2">
        <f>IFERROR(VLOOKUP($A12,マスタ!$A:$F,5,0),"")</f>
        <v>5150</v>
      </c>
      <c r="G12" s="6">
        <f>IFERROR(VLOOKUP($A12,マスタ!$A:$F,6,0),"")</f>
        <v>155.12048192771084</v>
      </c>
      <c r="H12" s="2">
        <v>15</v>
      </c>
    </row>
    <row r="13" spans="1:8" x14ac:dyDescent="0.4">
      <c r="A13" s="4" t="s">
        <v>91</v>
      </c>
      <c r="B13" s="2">
        <v>19</v>
      </c>
      <c r="C13" s="8" t="str">
        <f>IFERROR(VLOOKUP($A13,マスタ!$A:$F,2,0),"")</f>
        <v>一体型ベースライト 40形 直付型 幅150mm</v>
      </c>
      <c r="D13" s="8" t="str">
        <f>IFERROR(VLOOKUP($A13,マスタ!$A:$F,3,0),"")</f>
        <v>LX3-190-25N-CL40</v>
      </c>
      <c r="E13" s="2">
        <f>IFERROR(VLOOKUP($A13,マスタ!$A:$F,4,0),"")</f>
        <v>13.6</v>
      </c>
      <c r="F13" s="2">
        <f>IFERROR(VLOOKUP($A13,マスタ!$A:$F,5,0),"")</f>
        <v>2500</v>
      </c>
      <c r="G13" s="6">
        <f>IFERROR(VLOOKUP($A13,マスタ!$A:$F,6,0),"")</f>
        <v>183.82352941176472</v>
      </c>
      <c r="H13" s="2">
        <v>17</v>
      </c>
    </row>
    <row r="14" spans="1:8" x14ac:dyDescent="0.4">
      <c r="A14" s="4" t="s">
        <v>92</v>
      </c>
      <c r="B14" s="2">
        <v>2</v>
      </c>
      <c r="C14" s="8" t="str">
        <f>IFERROR(VLOOKUP($A14,マスタ!$A:$F,2,0),"")</f>
        <v>一体型ベースライト 40形 直付型 幅230mm</v>
      </c>
      <c r="D14" s="8" t="str">
        <f>IFERROR(VLOOKUP($A14,マスタ!$A:$F,3,0),"")</f>
        <v>LX3-190-51N-CL40W</v>
      </c>
      <c r="E14" s="2">
        <f>IFERROR(VLOOKUP($A14,マスタ!$A:$F,4,0),"")</f>
        <v>26.7</v>
      </c>
      <c r="F14" s="2">
        <f>IFERROR(VLOOKUP($A14,マスタ!$A:$F,5,0),"")</f>
        <v>5100</v>
      </c>
      <c r="G14" s="6">
        <f>IFERROR(VLOOKUP($A14,マスタ!$A:$F,6,0),"")</f>
        <v>191.01123595505618</v>
      </c>
      <c r="H14" s="2">
        <v>34</v>
      </c>
    </row>
    <row r="15" spans="1:8" x14ac:dyDescent="0.4">
      <c r="A15" s="4" t="s">
        <v>93</v>
      </c>
      <c r="B15" s="2">
        <v>20</v>
      </c>
      <c r="C15" s="8" t="str">
        <f>IFERROR(VLOOKUP($A15,マスタ!$A:$F,2,0),"")</f>
        <v>LEDキッチン灯 15W代替</v>
      </c>
      <c r="D15" s="8" t="str">
        <f>IFERROR(VLOOKUP($A15,マスタ!$A:$F,3,0),"")</f>
        <v>KT8N-45TC</v>
      </c>
      <c r="E15" s="2">
        <f>IFERROR(VLOOKUP($A15,マスタ!$A:$F,4,0),"")</f>
        <v>8.8000000000000007</v>
      </c>
      <c r="F15" s="2">
        <f>IFERROR(VLOOKUP($A15,マスタ!$A:$F,5,0),"")</f>
        <v>800</v>
      </c>
      <c r="G15" s="6">
        <f>IFERROR(VLOOKUP($A15,マスタ!$A:$F,6,0),"")</f>
        <v>90.909090909090907</v>
      </c>
      <c r="H15" s="2">
        <v>4</v>
      </c>
    </row>
    <row r="16" spans="1:8" x14ac:dyDescent="0.4">
      <c r="A16" s="4" t="s">
        <v>94</v>
      </c>
      <c r="B16" s="2">
        <v>21</v>
      </c>
      <c r="C16" s="8" t="str">
        <f>IFERROR(VLOOKUP($A16,マスタ!$A:$F,2,0),"")</f>
        <v>LED直管ランプ15形 代替</v>
      </c>
      <c r="D16" s="8" t="str">
        <f>IFERROR(VLOOKUP($A16,マスタ!$A:$F,3,0),"")</f>
        <v>LDG15T･N･5/7V2</v>
      </c>
      <c r="E16" s="2">
        <f>IFERROR(VLOOKUP($A16,マスタ!$A:$F,4,0),"")</f>
        <v>4.8</v>
      </c>
      <c r="F16" s="2">
        <f>IFERROR(VLOOKUP($A16,マスタ!$A:$F,5,0),"")</f>
        <v>750</v>
      </c>
      <c r="G16" s="6">
        <f>IFERROR(VLOOKUP($A16,マスタ!$A:$F,6,0),"")</f>
        <v>156.25</v>
      </c>
      <c r="H16" s="2">
        <v>7</v>
      </c>
    </row>
    <row r="17" spans="1:8" x14ac:dyDescent="0.4">
      <c r="A17" s="4" t="s">
        <v>95</v>
      </c>
      <c r="B17" s="2">
        <v>22</v>
      </c>
      <c r="C17" s="8" t="str">
        <f>IFERROR(VLOOKUP($A17,マスタ!$A:$F,2,0),"")</f>
        <v>ＬＥＤ電球 E17 広配光 60形</v>
      </c>
      <c r="D17" s="8" t="str">
        <f>IFERROR(VLOOKUP($A17,マスタ!$A:$F,3,0),"")</f>
        <v>LDA6L-G-E17-6T8</v>
      </c>
      <c r="E17" s="2">
        <f>IFERROR(VLOOKUP($A17,マスタ!$A:$F,4,0),"")</f>
        <v>5.6</v>
      </c>
      <c r="F17" s="2">
        <f>IFERROR(VLOOKUP($A17,マスタ!$A:$F,5,0),"")</f>
        <v>760</v>
      </c>
      <c r="G17" s="6">
        <f>IFERROR(VLOOKUP($A17,マスタ!$A:$F,6,0),"")</f>
        <v>135.71428571428572</v>
      </c>
      <c r="H17" s="2">
        <v>2</v>
      </c>
    </row>
    <row r="18" spans="1:8" x14ac:dyDescent="0.4">
      <c r="A18" s="4" t="s">
        <v>143</v>
      </c>
      <c r="B18" s="2">
        <v>23</v>
      </c>
      <c r="C18" s="8" t="str">
        <f>IFERROR(VLOOKUP($A18,マスタ!$A:$F,2,0),"")</f>
        <v>対象外</v>
      </c>
      <c r="D18" s="8" t="str">
        <f>IFERROR(VLOOKUP($A18,マスタ!$A:$F,3,0),"")</f>
        <v>-</v>
      </c>
      <c r="E18" s="2" t="str">
        <f>IFERROR(VLOOKUP($A18,マスタ!$A:$F,4,0),"")</f>
        <v>-</v>
      </c>
      <c r="F18" s="2" t="str">
        <f>IFERROR(VLOOKUP($A18,マスタ!$A:$F,5,0),"")</f>
        <v>-</v>
      </c>
      <c r="G18" s="6" t="str">
        <f>IFERROR(VLOOKUP($A18,マスタ!$A:$F,6,0),"")</f>
        <v>-</v>
      </c>
      <c r="H18" s="2">
        <v>4</v>
      </c>
    </row>
    <row r="19" spans="1:8" x14ac:dyDescent="0.4">
      <c r="A19" s="4" t="s">
        <v>455</v>
      </c>
      <c r="B19" s="2">
        <v>24</v>
      </c>
      <c r="C19" s="8" t="str">
        <f>IFERROR(VLOOKUP($A19,マスタ!$A:$F,2,0),"")</f>
        <v>ダウンライト□400</v>
      </c>
      <c r="D19" s="8" t="str">
        <f>IFERROR(VLOOKUP($A19,マスタ!$A:$F,3,0),"")</f>
        <v>XND9988SLZ LR9+特注RP□400→φ300</v>
      </c>
      <c r="E19" s="2">
        <f>IFERROR(VLOOKUP($A19,マスタ!$A:$F,4,0),"")</f>
        <v>104</v>
      </c>
      <c r="F19" s="2">
        <f>IFERROR(VLOOKUP($A19,マスタ!$A:$F,5,0),"")</f>
        <v>11510</v>
      </c>
      <c r="G19" s="6">
        <f>IFERROR(VLOOKUP($A19,マスタ!$A:$F,6,0),"")</f>
        <v>110.67307692307692</v>
      </c>
      <c r="H19" s="2">
        <v>10</v>
      </c>
    </row>
    <row r="20" spans="1:8" x14ac:dyDescent="0.4">
      <c r="A20" s="4" t="s">
        <v>30</v>
      </c>
      <c r="B20" s="2">
        <v>25</v>
      </c>
      <c r="C20" s="8" t="str">
        <f>IFERROR(VLOOKUP($A20,マスタ!$A:$F,2,0),"")</f>
        <v>一体型ベースライト 40形 トラフ型</v>
      </c>
      <c r="D20" s="8" t="str">
        <f>IFERROR(VLOOKUP($A20,マスタ!$A:$F,3,0),"")</f>
        <v>LX3-190-25N-TR40</v>
      </c>
      <c r="E20" s="2">
        <f>IFERROR(VLOOKUP($A20,マスタ!$A:$F,4,0),"")</f>
        <v>13.6</v>
      </c>
      <c r="F20" s="2">
        <f>IFERROR(VLOOKUP($A20,マスタ!$A:$F,5,0),"")</f>
        <v>2500</v>
      </c>
      <c r="G20" s="6">
        <f>IFERROR(VLOOKUP($A20,マスタ!$A:$F,6,0),"")</f>
        <v>183.82352941176472</v>
      </c>
      <c r="H20" s="2">
        <v>18</v>
      </c>
    </row>
    <row r="21" spans="1:8" x14ac:dyDescent="0.4">
      <c r="A21" s="4" t="s">
        <v>97</v>
      </c>
      <c r="B21" s="2">
        <v>26</v>
      </c>
      <c r="C21" s="8" t="str">
        <f>IFERROR(VLOOKUP($A21,マスタ!$A:$F,2,0),"")</f>
        <v>一体型ベースライト 40形 トラフ型 非常灯兼用</v>
      </c>
      <c r="D21" s="8" t="str">
        <f>IFERROR(VLOOKUP($A21,マスタ!$A:$F,3,0),"")</f>
        <v>MY-LK425330C/N AHTN</v>
      </c>
      <c r="E21" s="2">
        <f>IFERROR(VLOOKUP($A21,マスタ!$A:$F,4,0),"")</f>
        <v>18.100000000000001</v>
      </c>
      <c r="F21" s="2">
        <f>IFERROR(VLOOKUP($A21,マスタ!$A:$F,5,0),"")</f>
        <v>2480</v>
      </c>
      <c r="G21" s="6">
        <f>IFERROR(VLOOKUP($A21,マスタ!$A:$F,6,0),"")</f>
        <v>137.01657458563534</v>
      </c>
      <c r="H21" s="2">
        <v>1</v>
      </c>
    </row>
    <row r="22" spans="1:8" x14ac:dyDescent="0.4">
      <c r="A22" s="4" t="s">
        <v>30</v>
      </c>
      <c r="B22" s="2">
        <v>27</v>
      </c>
      <c r="C22" s="8" t="str">
        <f>IFERROR(VLOOKUP($A22,マスタ!$A:$F,2,0),"")</f>
        <v>一体型ベースライト 40形 トラフ型</v>
      </c>
      <c r="D22" s="8" t="str">
        <f>IFERROR(VLOOKUP($A22,マスタ!$A:$F,3,0),"")</f>
        <v>LX3-190-25N-TR40</v>
      </c>
      <c r="E22" s="2">
        <f>IFERROR(VLOOKUP($A22,マスタ!$A:$F,4,0),"")</f>
        <v>13.6</v>
      </c>
      <c r="F22" s="2">
        <f>IFERROR(VLOOKUP($A22,マスタ!$A:$F,5,0),"")</f>
        <v>2500</v>
      </c>
      <c r="G22" s="6">
        <f>IFERROR(VLOOKUP($A22,マスタ!$A:$F,6,0),"")</f>
        <v>183.82352941176472</v>
      </c>
      <c r="H22" s="2">
        <v>10</v>
      </c>
    </row>
    <row r="23" spans="1:8" x14ac:dyDescent="0.4">
      <c r="A23" s="4" t="s">
        <v>98</v>
      </c>
      <c r="B23" s="2">
        <v>28</v>
      </c>
      <c r="C23" s="8" t="str">
        <f>IFERROR(VLOOKUP($A23,マスタ!$A:$F,2,0),"")</f>
        <v>ベースライトスクエア型 □350 埋込型</v>
      </c>
      <c r="D23" s="8" t="str">
        <f>IFERROR(VLOOKUP($A23,マスタ!$A:$F,3,0),"")</f>
        <v>BL-30N-UKLXSQ35-D</v>
      </c>
      <c r="E23" s="2">
        <f>IFERROR(VLOOKUP($A23,マスタ!$A:$F,4,0),"")</f>
        <v>21</v>
      </c>
      <c r="F23" s="2">
        <f>IFERROR(VLOOKUP($A23,マスタ!$A:$F,5,0),"")</f>
        <v>3000</v>
      </c>
      <c r="G23" s="6">
        <f>IFERROR(VLOOKUP($A23,マスタ!$A:$F,6,0),"")</f>
        <v>142.85714285714286</v>
      </c>
      <c r="H23" s="2">
        <v>4</v>
      </c>
    </row>
    <row r="24" spans="1:8" x14ac:dyDescent="0.4">
      <c r="A24" s="4" t="s">
        <v>99</v>
      </c>
      <c r="B24" s="2">
        <v>29</v>
      </c>
      <c r="C24" s="8" t="str">
        <f>IFERROR(VLOOKUP($A24,マスタ!$A:$F,2,0),"")</f>
        <v>LEDダウンライト 埋込穴φ100</v>
      </c>
      <c r="D24" s="8" t="str">
        <f>IFERROR(VLOOKUP($A24,マスタ!$A:$F,3,0),"")</f>
        <v>DL8N8-10W7BW-D</v>
      </c>
      <c r="E24" s="2">
        <f>IFERROR(VLOOKUP($A24,マスタ!$A:$F,4,0),"")</f>
        <v>7.3</v>
      </c>
      <c r="F24" s="2">
        <f>IFERROR(VLOOKUP($A24,マスタ!$A:$F,5,0),"")</f>
        <v>850</v>
      </c>
      <c r="G24" s="6">
        <f>IFERROR(VLOOKUP($A24,マスタ!$A:$F,6,0),"")</f>
        <v>116.43835616438356</v>
      </c>
      <c r="H24" s="2">
        <v>2</v>
      </c>
    </row>
    <row r="25" spans="1:8" x14ac:dyDescent="0.4">
      <c r="A25" s="4" t="s">
        <v>100</v>
      </c>
      <c r="B25" s="2">
        <v>3</v>
      </c>
      <c r="C25" s="8" t="str">
        <f>IFERROR(VLOOKUP($A25,マスタ!$A:$F,2,0),"")</f>
        <v>防雨型ブラケット φ117</v>
      </c>
      <c r="D25" s="8" t="str">
        <f>IFERROR(VLOOKUP($A25,マスタ!$A:$F,3,0),"")</f>
        <v>LBR4N-CIPL-BS</v>
      </c>
      <c r="E25" s="2">
        <f>IFERROR(VLOOKUP($A25,マスタ!$A:$F,4,0),"")</f>
        <v>4.5</v>
      </c>
      <c r="F25" s="2">
        <f>IFERROR(VLOOKUP($A25,マスタ!$A:$F,5,0),"")</f>
        <v>405</v>
      </c>
      <c r="G25" s="6">
        <f>IFERROR(VLOOKUP($A25,マスタ!$A:$F,6,0),"")</f>
        <v>90</v>
      </c>
      <c r="H25" s="2">
        <v>14</v>
      </c>
    </row>
    <row r="26" spans="1:8" x14ac:dyDescent="0.4">
      <c r="A26" s="4" t="s">
        <v>101</v>
      </c>
      <c r="B26" s="2">
        <v>30</v>
      </c>
      <c r="C26" s="8" t="str">
        <f>IFERROR(VLOOKUP($A26,マスタ!$A:$F,2,0),"")</f>
        <v>LEDペンダント</v>
      </c>
      <c r="D26" s="8" t="str">
        <f>IFERROR(VLOOKUP($A26,マスタ!$A:$F,3,0),"")</f>
        <v>DPN-41580YG</v>
      </c>
      <c r="E26" s="2">
        <f>IFERROR(VLOOKUP($A26,マスタ!$A:$F,4,0),"")</f>
        <v>6.2</v>
      </c>
      <c r="F26" s="2">
        <f>IFERROR(VLOOKUP($A26,マスタ!$A:$F,5,0),"")</f>
        <v>110</v>
      </c>
      <c r="G26" s="6">
        <f>IFERROR(VLOOKUP($A26,マスタ!$A:$F,6,0),"")</f>
        <v>17.741935483870968</v>
      </c>
      <c r="H26" s="2">
        <v>7</v>
      </c>
    </row>
    <row r="27" spans="1:8" x14ac:dyDescent="0.4">
      <c r="A27" s="4" t="s">
        <v>102</v>
      </c>
      <c r="B27" s="2">
        <v>31</v>
      </c>
      <c r="C27" s="8" t="str">
        <f>IFERROR(VLOOKUP($A27,マスタ!$A:$F,2,0),"")</f>
        <v>ＬＥＤ電球 E11 ハロゲンランプタイプ</v>
      </c>
      <c r="D27" s="8" t="str">
        <f>IFERROR(VLOOKUP($A27,マスタ!$A:$F,3,0),"")</f>
        <v>LDR3L-M-E11-V2</v>
      </c>
      <c r="E27" s="2">
        <f>IFERROR(VLOOKUP($A27,マスタ!$A:$F,4,0),"")</f>
        <v>3</v>
      </c>
      <c r="F27" s="2">
        <f>IFERROR(VLOOKUP($A27,マスタ!$A:$F,5,0),"")</f>
        <v>300</v>
      </c>
      <c r="G27" s="6">
        <f>IFERROR(VLOOKUP($A27,マスタ!$A:$F,6,0),"")</f>
        <v>100</v>
      </c>
      <c r="H27" s="2">
        <v>4</v>
      </c>
    </row>
    <row r="28" spans="1:8" x14ac:dyDescent="0.4">
      <c r="A28" s="4" t="s">
        <v>103</v>
      </c>
      <c r="B28" s="2">
        <v>32</v>
      </c>
      <c r="C28" s="8" t="str">
        <f>IFERROR(VLOOKUP($A28,マスタ!$A:$F,2,0),"")</f>
        <v>LEDダウンライト 埋込穴φ150</v>
      </c>
      <c r="D28" s="8" t="str">
        <f>IFERROR(VLOOKUP($A28,マスタ!$A:$F,3,0),"")</f>
        <v>DL11N8-15W7BW-D</v>
      </c>
      <c r="E28" s="2">
        <f>IFERROR(VLOOKUP($A28,マスタ!$A:$F,4,0),"")</f>
        <v>9.8000000000000007</v>
      </c>
      <c r="F28" s="2">
        <f>IFERROR(VLOOKUP($A28,マスタ!$A:$F,5,0),"")</f>
        <v>1100</v>
      </c>
      <c r="G28" s="6">
        <f>IFERROR(VLOOKUP($A28,マスタ!$A:$F,6,0),"")</f>
        <v>112.24489795918366</v>
      </c>
      <c r="H28" s="2">
        <v>105</v>
      </c>
    </row>
    <row r="29" spans="1:8" x14ac:dyDescent="0.4">
      <c r="A29" s="4" t="s">
        <v>104</v>
      </c>
      <c r="B29" s="2">
        <v>33</v>
      </c>
      <c r="C29" s="8" t="str">
        <f>IFERROR(VLOOKUP($A29,マスタ!$A:$F,2,0),"")</f>
        <v>LEDダウンライト  埋込φ150　軒下用</v>
      </c>
      <c r="D29" s="8" t="str">
        <f>IFERROR(VLOOKUP($A29,マスタ!$A:$F,3,0),"")</f>
        <v>EL-WD01/3(102LM)AHN</v>
      </c>
      <c r="E29" s="2">
        <f>IFERROR(VLOOKUP($A29,マスタ!$A:$F,4,0),"")</f>
        <v>6.8</v>
      </c>
      <c r="F29" s="2">
        <f>IFERROR(VLOOKUP($A29,マスタ!$A:$F,5,0),"")</f>
        <v>840</v>
      </c>
      <c r="G29" s="6">
        <f>IFERROR(VLOOKUP($A29,マスタ!$A:$F,6,0),"")</f>
        <v>123.52941176470588</v>
      </c>
      <c r="H29" s="2">
        <v>8</v>
      </c>
    </row>
    <row r="30" spans="1:8" x14ac:dyDescent="0.4">
      <c r="A30" s="4" t="s">
        <v>41</v>
      </c>
      <c r="B30" s="2">
        <v>34</v>
      </c>
      <c r="C30" s="8" t="str">
        <f>IFERROR(VLOOKUP($A30,マスタ!$A:$F,2,0),"")</f>
        <v>一体型ベースライト 40形 直付型 幅150mm　非常灯兼用</v>
      </c>
      <c r="D30" s="8" t="str">
        <f>IFERROR(VLOOKUP($A30,マスタ!$A:$F,3,0),"")</f>
        <v>IREL-LX3-170-25N-CL40</v>
      </c>
      <c r="E30" s="2">
        <f>IFERROR(VLOOKUP($A30,マスタ!$A:$F,4,0),"")</f>
        <v>16</v>
      </c>
      <c r="F30" s="2">
        <f>IFERROR(VLOOKUP($A30,マスタ!$A:$F,5,0),"")</f>
        <v>2500</v>
      </c>
      <c r="G30" s="6">
        <f>IFERROR(VLOOKUP($A30,マスタ!$A:$F,6,0),"")</f>
        <v>156.25</v>
      </c>
      <c r="H30" s="2">
        <v>2</v>
      </c>
    </row>
    <row r="31" spans="1:8" x14ac:dyDescent="0.4">
      <c r="A31" s="4" t="s">
        <v>105</v>
      </c>
      <c r="B31" s="2">
        <v>35</v>
      </c>
      <c r="C31" s="8" t="str">
        <f>IFERROR(VLOOKUP($A31,マスタ!$A:$F,2,0),"")</f>
        <v>標示灯+標示パネル</v>
      </c>
      <c r="D31" s="8" t="str">
        <f>IFERROR(VLOOKUP($A31,マスタ!$A:$F,3,0),"")</f>
        <v>NNF11930 LE1+FK11531</v>
      </c>
      <c r="E31" s="2">
        <f>IFERROR(VLOOKUP($A31,マスタ!$A:$F,4,0),"")</f>
        <v>5</v>
      </c>
      <c r="F31" s="2" t="str">
        <f>IFERROR(VLOOKUP($A31,マスタ!$A:$F,5,0),"")</f>
        <v>-</v>
      </c>
      <c r="G31" s="6" t="str">
        <f>IFERROR(VLOOKUP($A31,マスタ!$A:$F,6,0),"")</f>
        <v>-</v>
      </c>
      <c r="H31" s="2">
        <v>3</v>
      </c>
    </row>
    <row r="32" spans="1:8" x14ac:dyDescent="0.4">
      <c r="A32" s="4" t="s">
        <v>106</v>
      </c>
      <c r="B32" s="2">
        <v>36</v>
      </c>
      <c r="C32" s="8" t="str">
        <f>IFERROR(VLOOKUP($A32,マスタ!$A:$F,2,0),"")</f>
        <v>一体型ベースライト 40形 笠付トラフ型 非常灯兼用 電源別置形</v>
      </c>
      <c r="D32" s="8" t="str">
        <f>IFERROR(VLOOKUP($A32,マスタ!$A:$F,3,0),"")</f>
        <v>MY-HKR450330/N AHTN</v>
      </c>
      <c r="E32" s="2">
        <f>IFERROR(VLOOKUP($A32,マスタ!$A:$F,4,0),"")</f>
        <v>33.200000000000003</v>
      </c>
      <c r="F32" s="2">
        <f>IFERROR(VLOOKUP($A32,マスタ!$A:$F,5,0),"")</f>
        <v>5040</v>
      </c>
      <c r="G32" s="6">
        <f>IFERROR(VLOOKUP($A32,マスタ!$A:$F,6,0),"")</f>
        <v>151.80722891566265</v>
      </c>
      <c r="H32" s="2">
        <v>19</v>
      </c>
    </row>
    <row r="33" spans="1:8" x14ac:dyDescent="0.4">
      <c r="A33" s="4" t="s">
        <v>107</v>
      </c>
      <c r="B33" s="2">
        <v>37</v>
      </c>
      <c r="C33" s="8" t="str">
        <f>IFERROR(VLOOKUP($A33,マスタ!$A:$F,2,0),"")</f>
        <v>一体型ベースライト 20形 直付型 幅230mm 非常灯兼用</v>
      </c>
      <c r="D33" s="8" t="str">
        <f>IFERROR(VLOOKUP($A33,マスタ!$A:$F,3,0),"")</f>
        <v>IREL-LX3-170-20N-CL20W</v>
      </c>
      <c r="E33" s="2">
        <f>IFERROR(VLOOKUP($A33,マスタ!$A:$F,4,0),"")</f>
        <v>13.1</v>
      </c>
      <c r="F33" s="2">
        <f>IFERROR(VLOOKUP($A33,マスタ!$A:$F,5,0),"")</f>
        <v>2000</v>
      </c>
      <c r="G33" s="6">
        <f>IFERROR(VLOOKUP($A33,マスタ!$A:$F,6,0),"")</f>
        <v>152.67175572519085</v>
      </c>
      <c r="H33" s="2">
        <v>6</v>
      </c>
    </row>
    <row r="34" spans="1:8" x14ac:dyDescent="0.4">
      <c r="A34" s="4" t="s">
        <v>108</v>
      </c>
      <c r="B34" s="2">
        <v>38</v>
      </c>
      <c r="C34" s="8" t="str">
        <f>IFERROR(VLOOKUP($A34,マスタ!$A:$F,2,0),"")</f>
        <v>20形階段灯通路誘導灯 人感ｾﾝｻ付き段調光ﾀｲﾌﾟ</v>
      </c>
      <c r="D34" s="8" t="str">
        <f>IFERROR(VLOOKUP($A34,マスタ!$A:$F,3,0),"")</f>
        <v>MY-FHS208230A/NAHTN</v>
      </c>
      <c r="E34" s="2">
        <f>IFERROR(VLOOKUP($A34,マスタ!$A:$F,4,0),"")</f>
        <v>8</v>
      </c>
      <c r="F34" s="2">
        <f>IFERROR(VLOOKUP($A34,マスタ!$A:$F,5,0),"")</f>
        <v>800</v>
      </c>
      <c r="G34" s="6">
        <f>IFERROR(VLOOKUP($A34,マスタ!$A:$F,6,0),"")</f>
        <v>100</v>
      </c>
      <c r="H34" s="2">
        <v>15</v>
      </c>
    </row>
    <row r="35" spans="1:8" x14ac:dyDescent="0.4">
      <c r="A35" s="4" t="s">
        <v>109</v>
      </c>
      <c r="B35" s="2">
        <v>39</v>
      </c>
      <c r="C35" s="8" t="str">
        <f>IFERROR(VLOOKUP($A35,マスタ!$A:$F,2,0),"")</f>
        <v>一体型ベースライト 40形 直付型 幅150mm 非常灯兼用　防湿</v>
      </c>
      <c r="D35" s="8" t="str">
        <f>IFERROR(VLOOKUP($A35,マスタ!$A:$F,3,0),"")</f>
        <v>MY-WVH425430/N AHTN</v>
      </c>
      <c r="E35" s="2">
        <f>IFERROR(VLOOKUP($A35,マスタ!$A:$F,4,0),"")</f>
        <v>18.399999999999999</v>
      </c>
      <c r="F35" s="2">
        <f>IFERROR(VLOOKUP($A35,マスタ!$A:$F,5,0),"")</f>
        <v>2480</v>
      </c>
      <c r="G35" s="6">
        <f>IFERROR(VLOOKUP($A35,マスタ!$A:$F,6,0),"")</f>
        <v>134.78260869565219</v>
      </c>
      <c r="H35" s="2">
        <v>2</v>
      </c>
    </row>
    <row r="36" spans="1:8" x14ac:dyDescent="0.4">
      <c r="A36" s="4" t="s">
        <v>40</v>
      </c>
      <c r="B36" s="2">
        <v>4</v>
      </c>
      <c r="C36" s="8" t="str">
        <f>IFERROR(VLOOKUP($A36,マスタ!$A:$F,2,0),"")</f>
        <v>40形階段灯通路誘導灯　人感ｾﾝｻ付きﾀｲﾌﾟ</v>
      </c>
      <c r="D36" s="8" t="str">
        <f>IFERROR(VLOOKUP($A36,マスタ!$A:$F,3,0),"")</f>
        <v>MY-FHS425330A/NAHTN</v>
      </c>
      <c r="E36" s="2">
        <f>IFERROR(VLOOKUP($A36,マスタ!$A:$F,4,0),"")</f>
        <v>19.2</v>
      </c>
      <c r="F36" s="2">
        <f>IFERROR(VLOOKUP($A36,マスタ!$A:$F,5,0),"")</f>
        <v>2500</v>
      </c>
      <c r="G36" s="6">
        <f>IFERROR(VLOOKUP($A36,マスタ!$A:$F,6,0),"")</f>
        <v>130.20833333333334</v>
      </c>
      <c r="H36" s="2">
        <v>14</v>
      </c>
    </row>
    <row r="37" spans="1:8" x14ac:dyDescent="0.4">
      <c r="A37" s="4" t="s">
        <v>110</v>
      </c>
      <c r="B37" s="2">
        <v>40</v>
      </c>
      <c r="C37" s="8" t="str">
        <f>IFERROR(VLOOKUP($A37,マスタ!$A:$F,2,0),"")</f>
        <v>40形階段灯通路誘導灯 ガラスパネル　防湿</v>
      </c>
      <c r="D37" s="8" t="str">
        <f>IFERROR(VLOOKUP($A37,マスタ!$A:$F,3,0),"")</f>
        <v>NWFF41739J LE9</v>
      </c>
      <c r="E37" s="2">
        <f>IFERROR(VLOOKUP($A37,マスタ!$A:$F,4,0),"")</f>
        <v>26</v>
      </c>
      <c r="F37" s="2">
        <f>IFERROR(VLOOKUP($A37,マスタ!$A:$F,5,0),"")</f>
        <v>1970</v>
      </c>
      <c r="G37" s="6">
        <f>IFERROR(VLOOKUP($A37,マスタ!$A:$F,6,0),"")</f>
        <v>75.769230769230774</v>
      </c>
      <c r="H37" s="2">
        <v>3</v>
      </c>
    </row>
    <row r="38" spans="1:8" x14ac:dyDescent="0.4">
      <c r="A38" s="4" t="s">
        <v>111</v>
      </c>
      <c r="B38" s="2">
        <v>41</v>
      </c>
      <c r="C38" s="8" t="str">
        <f>IFERROR(VLOOKUP($A38,マスタ!$A:$F,2,0),"")</f>
        <v>一体型ベースライト 40形 直付型 幅150mm 非常灯兼用　防湿</v>
      </c>
      <c r="D38" s="8" t="str">
        <f>IFERROR(VLOOKUP($A38,マスタ!$A:$F,3,0),"")</f>
        <v>MY-WVH450430/N AHTN</v>
      </c>
      <c r="E38" s="2">
        <f>IFERROR(VLOOKUP($A38,マスタ!$A:$F,4,0),"")</f>
        <v>34.700000000000003</v>
      </c>
      <c r="F38" s="2">
        <f>IFERROR(VLOOKUP($A38,マスタ!$A:$F,5,0),"")</f>
        <v>4980</v>
      </c>
      <c r="G38" s="6">
        <f>IFERROR(VLOOKUP($A38,マスタ!$A:$F,6,0),"")</f>
        <v>143.51585014409221</v>
      </c>
      <c r="H38" s="2">
        <v>2</v>
      </c>
    </row>
    <row r="39" spans="1:8" x14ac:dyDescent="0.4">
      <c r="A39" s="4" t="s">
        <v>112</v>
      </c>
      <c r="B39" s="2">
        <v>42</v>
      </c>
      <c r="C39" s="8" t="str">
        <f>IFERROR(VLOOKUP($A39,マスタ!$A:$F,2,0),"")</f>
        <v>一体型ベースライト 20形 トラフ型 防湿型</v>
      </c>
      <c r="D39" s="8" t="str">
        <f>IFERROR(VLOOKUP($A39,マスタ!$A:$F,3,0),"")</f>
        <v>LX160F-20N-TR20B</v>
      </c>
      <c r="E39" s="2">
        <f>IFERROR(VLOOKUP($A39,マスタ!$A:$F,4,0),"")</f>
        <v>12.7</v>
      </c>
      <c r="F39" s="2">
        <f>IFERROR(VLOOKUP($A39,マスタ!$A:$F,5,0),"")</f>
        <v>2000</v>
      </c>
      <c r="G39" s="6">
        <f>IFERROR(VLOOKUP($A39,マスタ!$A:$F,6,0),"")</f>
        <v>157.48031496062993</v>
      </c>
      <c r="H39" s="2">
        <v>1</v>
      </c>
    </row>
    <row r="40" spans="1:8" x14ac:dyDescent="0.4">
      <c r="A40" s="4" t="s">
        <v>113</v>
      </c>
      <c r="B40" s="2">
        <v>43</v>
      </c>
      <c r="C40" s="8" t="str">
        <f>IFERROR(VLOOKUP($A40,マスタ!$A:$F,2,0),"")</f>
        <v>一体型ベースライト 20形 直付型 幅230mm 非常灯兼用　防湿</v>
      </c>
      <c r="D40" s="8" t="str">
        <f>IFERROR(VLOOKUP($A40,マスタ!$A:$F,3,0),"")</f>
        <v>MY-WVH215431/N AHTN</v>
      </c>
      <c r="E40" s="2">
        <f>IFERROR(VLOOKUP($A40,マスタ!$A:$F,4,0),"")</f>
        <v>12.9</v>
      </c>
      <c r="F40" s="2">
        <f>IFERROR(VLOOKUP($A40,マスタ!$A:$F,5,0),"")</f>
        <v>1530</v>
      </c>
      <c r="G40" s="6">
        <f>IFERROR(VLOOKUP($A40,マスタ!$A:$F,6,0),"")</f>
        <v>118.60465116279069</v>
      </c>
      <c r="H40" s="2">
        <v>1</v>
      </c>
    </row>
    <row r="41" spans="1:8" x14ac:dyDescent="0.4">
      <c r="A41" s="4" t="s">
        <v>114</v>
      </c>
      <c r="B41" s="2">
        <v>44</v>
      </c>
      <c r="C41" s="8" t="str">
        <f>IFERROR(VLOOKUP($A41,マスタ!$A:$F,2,0),"")</f>
        <v>一体型ベースライト 20形 直付型 幅150mm</v>
      </c>
      <c r="D41" s="8" t="str">
        <f>IFERROR(VLOOKUP($A41,マスタ!$A:$F,3,0),"")</f>
        <v>LX3-170-20N-CL20</v>
      </c>
      <c r="E41" s="2">
        <f>IFERROR(VLOOKUP($A41,マスタ!$A:$F,4,0),"")</f>
        <v>12.6</v>
      </c>
      <c r="F41" s="2">
        <f>IFERROR(VLOOKUP($A41,マスタ!$A:$F,5,0),"")</f>
        <v>2000</v>
      </c>
      <c r="G41" s="6">
        <f>IFERROR(VLOOKUP($A41,マスタ!$A:$F,6,0),"")</f>
        <v>158.73015873015873</v>
      </c>
      <c r="H41" s="2">
        <v>5</v>
      </c>
    </row>
    <row r="42" spans="1:8" x14ac:dyDescent="0.4">
      <c r="A42" s="4" t="s">
        <v>115</v>
      </c>
      <c r="B42" s="2">
        <v>44</v>
      </c>
      <c r="C42" s="8" t="str">
        <f>IFERROR(VLOOKUP($A42,マスタ!$A:$F,2,0),"")</f>
        <v>非常用照明器具</v>
      </c>
      <c r="D42" s="8" t="str">
        <f>IFERROR(VLOOKUP($A42,マスタ!$A:$F,3,0),"")</f>
        <v>EL-CT31111</v>
      </c>
      <c r="E42" s="2" t="str">
        <f>IFERROR(VLOOKUP($A42,マスタ!$A:$F,4,0),"")</f>
        <v>-</v>
      </c>
      <c r="F42" s="2" t="str">
        <f>IFERROR(VLOOKUP($A42,マスタ!$A:$F,5,0),"")</f>
        <v>-</v>
      </c>
      <c r="G42" s="6" t="str">
        <f>IFERROR(VLOOKUP($A42,マスタ!$A:$F,6,0),"")</f>
        <v>-</v>
      </c>
      <c r="H42" s="2">
        <v>5</v>
      </c>
    </row>
    <row r="43" spans="1:8" x14ac:dyDescent="0.4">
      <c r="A43" s="4" t="s">
        <v>116</v>
      </c>
      <c r="B43" s="2">
        <v>45</v>
      </c>
      <c r="C43" s="8" t="str">
        <f>IFERROR(VLOOKUP($A43,マスタ!$A:$F,2,0),"")</f>
        <v>一体型ベースライト 20形 直付型 幅230mm</v>
      </c>
      <c r="D43" s="8" t="str">
        <f>IFERROR(VLOOKUP($A43,マスタ!$A:$F,3,0),"")</f>
        <v>LX3-170-20N-CL20W</v>
      </c>
      <c r="E43" s="2">
        <f>IFERROR(VLOOKUP($A43,マスタ!$A:$F,4,0),"")</f>
        <v>12.6</v>
      </c>
      <c r="F43" s="2">
        <f>IFERROR(VLOOKUP($A43,マスタ!$A:$F,5,0),"")</f>
        <v>2000</v>
      </c>
      <c r="G43" s="6">
        <f>IFERROR(VLOOKUP($A43,マスタ!$A:$F,6,0),"")</f>
        <v>158.73015873015873</v>
      </c>
      <c r="H43" s="2">
        <v>4</v>
      </c>
    </row>
    <row r="44" spans="1:8" x14ac:dyDescent="0.4">
      <c r="A44" s="4" t="s">
        <v>117</v>
      </c>
      <c r="B44" s="2">
        <v>46</v>
      </c>
      <c r="C44" s="8" t="str">
        <f>IFERROR(VLOOKUP($A44,マスタ!$A:$F,2,0),"")</f>
        <v>一体型ベースライト 20形 埋込型 幅300mm</v>
      </c>
      <c r="D44" s="8" t="str">
        <f>IFERROR(VLOOKUP($A44,マスタ!$A:$F,3,0),"")</f>
        <v>LX3-170-19N-UK20-W328</v>
      </c>
      <c r="E44" s="2">
        <f>IFERROR(VLOOKUP($A44,マスタ!$A:$F,4,0),"")</f>
        <v>12.6</v>
      </c>
      <c r="F44" s="2">
        <f>IFERROR(VLOOKUP($A44,マスタ!$A:$F,5,0),"")</f>
        <v>1960</v>
      </c>
      <c r="G44" s="6">
        <f>IFERROR(VLOOKUP($A44,マスタ!$A:$F,6,0),"")</f>
        <v>155.55555555555557</v>
      </c>
      <c r="H44" s="2">
        <v>3</v>
      </c>
    </row>
    <row r="45" spans="1:8" x14ac:dyDescent="0.4">
      <c r="A45" s="4" t="s">
        <v>115</v>
      </c>
      <c r="B45" s="2">
        <v>46</v>
      </c>
      <c r="C45" s="8" t="str">
        <f>IFERROR(VLOOKUP($A45,マスタ!$A:$F,2,0),"")</f>
        <v>非常用照明器具</v>
      </c>
      <c r="D45" s="8" t="str">
        <f>IFERROR(VLOOKUP($A45,マスタ!$A:$F,3,0),"")</f>
        <v>EL-CT31111</v>
      </c>
      <c r="E45" s="2" t="str">
        <f>IFERROR(VLOOKUP($A45,マスタ!$A:$F,4,0),"")</f>
        <v>-</v>
      </c>
      <c r="F45" s="2" t="str">
        <f>IFERROR(VLOOKUP($A45,マスタ!$A:$F,5,0),"")</f>
        <v>-</v>
      </c>
      <c r="G45" s="6" t="str">
        <f>IFERROR(VLOOKUP($A45,マスタ!$A:$F,6,0),"")</f>
        <v>-</v>
      </c>
      <c r="H45" s="2">
        <v>3</v>
      </c>
    </row>
    <row r="46" spans="1:8" x14ac:dyDescent="0.4">
      <c r="A46" s="4" t="s">
        <v>118</v>
      </c>
      <c r="B46" s="2">
        <v>47</v>
      </c>
      <c r="C46" s="8" t="str">
        <f>IFERROR(VLOOKUP($A46,マスタ!$A:$F,2,0),"")</f>
        <v>LEDダウンライト  埋込φ200＋RP</v>
      </c>
      <c r="D46" s="8" t="str">
        <f>IFERROR(VLOOKUP($A46,マスタ!$A:$F,3,0),"")</f>
        <v>DL90L308-20W8W-D+LZA-90842E</v>
      </c>
      <c r="E46" s="2">
        <f>IFERROR(VLOOKUP($A46,マスタ!$A:$F,4,0),"")</f>
        <v>60</v>
      </c>
      <c r="F46" s="2">
        <f>IFERROR(VLOOKUP($A46,マスタ!$A:$F,5,0),"")</f>
        <v>7452</v>
      </c>
      <c r="G46" s="6">
        <f>IFERROR(VLOOKUP($A46,マスタ!$A:$F,6,0),"")</f>
        <v>124.2</v>
      </c>
      <c r="H46" s="2">
        <v>31</v>
      </c>
    </row>
    <row r="47" spans="1:8" x14ac:dyDescent="0.4">
      <c r="A47" s="4" t="s">
        <v>119</v>
      </c>
      <c r="B47" s="2">
        <v>48</v>
      </c>
      <c r="C47" s="8" t="str">
        <f>IFERROR(VLOOKUP($A47,マスタ!$A:$F,2,0),"")</f>
        <v>LEDダウンライト  埋込φ200＋RP</v>
      </c>
      <c r="D47" s="8" t="str">
        <f>IFERROR(VLOOKUP($A47,マスタ!$A:$F,3,0),"")</f>
        <v>DL90N8-20W8W-D+LZA-90842E</v>
      </c>
      <c r="E47" s="2">
        <f>IFERROR(VLOOKUP($A47,マスタ!$A:$F,4,0),"")</f>
        <v>60</v>
      </c>
      <c r="F47" s="2">
        <f>IFERROR(VLOOKUP($A47,マスタ!$A:$F,5,0),"")</f>
        <v>8197</v>
      </c>
      <c r="G47" s="6">
        <f>IFERROR(VLOOKUP($A47,マスタ!$A:$F,6,0),"")</f>
        <v>136.61666666666667</v>
      </c>
      <c r="H47" s="2">
        <v>5</v>
      </c>
    </row>
    <row r="48" spans="1:8" x14ac:dyDescent="0.4">
      <c r="A48" s="4" t="s">
        <v>120</v>
      </c>
      <c r="B48" s="2">
        <v>49</v>
      </c>
      <c r="C48" s="8" t="str">
        <f>IFERROR(VLOOKUP($A48,マスタ!$A:$F,2,0),"")</f>
        <v>非常用照明器具</v>
      </c>
      <c r="D48" s="8" t="str">
        <f>IFERROR(VLOOKUP($A48,マスタ!$A:$F,3,0),"")</f>
        <v>IREL-DL10/100-W</v>
      </c>
      <c r="E48" s="2" t="str">
        <f>IFERROR(VLOOKUP($A48,マスタ!$A:$F,4,0),"")</f>
        <v>-</v>
      </c>
      <c r="F48" s="2" t="str">
        <f>IFERROR(VLOOKUP($A48,マスタ!$A:$F,5,0),"")</f>
        <v>-</v>
      </c>
      <c r="G48" s="6" t="str">
        <f>IFERROR(VLOOKUP($A48,マスタ!$A:$F,6,0),"")</f>
        <v>-</v>
      </c>
      <c r="H48" s="2">
        <v>10</v>
      </c>
    </row>
    <row r="49" spans="1:8" x14ac:dyDescent="0.4">
      <c r="A49" s="4" t="s">
        <v>121</v>
      </c>
      <c r="B49" s="2">
        <v>5</v>
      </c>
      <c r="C49" s="8" t="str">
        <f>IFERROR(VLOOKUP($A49,マスタ!$A:$F,2,0),"")</f>
        <v>ダウンライト□150 角形木枠</v>
      </c>
      <c r="D49" s="8" t="str">
        <f>IFERROR(VLOOKUP($A49,マスタ!$A:$F,3,0),"")</f>
        <v>EL-D13/3(550LM) AHTZ</v>
      </c>
      <c r="E49" s="2">
        <f>IFERROR(VLOOKUP($A49,マスタ!$A:$F,4,0),"")</f>
        <v>48.4</v>
      </c>
      <c r="F49" s="2">
        <f>IFERROR(VLOOKUP($A49,マスタ!$A:$F,5,0),"")</f>
        <v>5150</v>
      </c>
      <c r="G49" s="6">
        <f>IFERROR(VLOOKUP($A49,マスタ!$A:$F,6,0),"")</f>
        <v>106.40495867768595</v>
      </c>
      <c r="H49" s="2">
        <v>2</v>
      </c>
    </row>
    <row r="50" spans="1:8" x14ac:dyDescent="0.4">
      <c r="A50" s="4" t="s">
        <v>122</v>
      </c>
      <c r="B50" s="2">
        <v>50</v>
      </c>
      <c r="C50" s="8" t="str">
        <f>IFERROR(VLOOKUP($A50,マスタ!$A:$F,2,0),"")</f>
        <v>LEDダウンライト 埋込穴φ200+RP</v>
      </c>
      <c r="D50" s="8" t="str">
        <f>IFERROR(VLOOKUP($A50,マスタ!$A:$F,3,0),"")</f>
        <v>DL33L308-20W8W-D+LZA-90433E</v>
      </c>
      <c r="E50" s="2">
        <f>IFERROR(VLOOKUP($A50,マスタ!$A:$F,4,0),"")</f>
        <v>27.5</v>
      </c>
      <c r="F50" s="2">
        <f>IFERROR(VLOOKUP($A50,マスタ!$A:$F,5,0),"")</f>
        <v>2587</v>
      </c>
      <c r="G50" s="6">
        <f>IFERROR(VLOOKUP($A50,マスタ!$A:$F,6,0),"")</f>
        <v>94.072727272727278</v>
      </c>
      <c r="H50" s="2">
        <v>1</v>
      </c>
    </row>
    <row r="51" spans="1:8" x14ac:dyDescent="0.4">
      <c r="A51" s="4" t="s">
        <v>123</v>
      </c>
      <c r="B51" s="2">
        <v>51</v>
      </c>
      <c r="C51" s="8" t="str">
        <f>IFERROR(VLOOKUP($A51,マスタ!$A:$F,2,0),"")</f>
        <v>ＬＥＤ電球 E26 全方向 60形 調光器対応</v>
      </c>
      <c r="D51" s="8" t="str">
        <f>IFERROR(VLOOKUP($A51,マスタ!$A:$F,3,0),"")</f>
        <v>LDA8L-G/W/D-6V1</v>
      </c>
      <c r="E51" s="2">
        <f>IFERROR(VLOOKUP($A51,マスタ!$A:$F,4,0),"")</f>
        <v>7.7</v>
      </c>
      <c r="F51" s="2">
        <f>IFERROR(VLOOKUP($A51,マスタ!$A:$F,5,0),"")</f>
        <v>810</v>
      </c>
      <c r="G51" s="6">
        <f>IFERROR(VLOOKUP($A51,マスタ!$A:$F,6,0),"")</f>
        <v>105.1948051948052</v>
      </c>
      <c r="H51" s="2">
        <v>6</v>
      </c>
    </row>
    <row r="52" spans="1:8" x14ac:dyDescent="0.4">
      <c r="A52" s="4" t="s">
        <v>124</v>
      </c>
      <c r="B52" s="2">
        <v>52</v>
      </c>
      <c r="C52" s="8" t="str">
        <f>IFERROR(VLOOKUP($A52,マスタ!$A:$F,2,0),"")</f>
        <v>一体型ベースライト 40形 埋込型 幅300mm</v>
      </c>
      <c r="D52" s="8" t="str">
        <f>IFERROR(VLOOKUP($A52,マスタ!$A:$F,3,0),"")</f>
        <v>LX3-190-50N-UK40-W328</v>
      </c>
      <c r="E52" s="2">
        <f>IFERROR(VLOOKUP($A52,マスタ!$A:$F,4,0),"")</f>
        <v>26.7</v>
      </c>
      <c r="F52" s="2">
        <f>IFERROR(VLOOKUP($A52,マスタ!$A:$F,5,0),"")</f>
        <v>5000</v>
      </c>
      <c r="G52" s="6">
        <f>IFERROR(VLOOKUP($A52,マスタ!$A:$F,6,0),"")</f>
        <v>187.26591760299627</v>
      </c>
      <c r="H52" s="2">
        <v>2</v>
      </c>
    </row>
    <row r="53" spans="1:8" x14ac:dyDescent="0.4">
      <c r="A53" s="4" t="s">
        <v>125</v>
      </c>
      <c r="B53" s="2">
        <v>53</v>
      </c>
      <c r="C53" s="8" t="str">
        <f>IFERROR(VLOOKUP($A53,マスタ!$A:$F,2,0),"")</f>
        <v>一体型ベースライト 40形 埋込型 幅300mm 非常灯兼用 電源別置形</v>
      </c>
      <c r="D53" s="8" t="str">
        <f>IFERROR(VLOOKUP($A53,マスタ!$A:$F,3,0),"")</f>
        <v>MY-BKR450330/N AHTN</v>
      </c>
      <c r="E53" s="2">
        <f>IFERROR(VLOOKUP($A53,マスタ!$A:$F,4,0),"")</f>
        <v>33.200000000000003</v>
      </c>
      <c r="F53" s="2">
        <f>IFERROR(VLOOKUP($A53,マスタ!$A:$F,5,0),"")</f>
        <v>5040</v>
      </c>
      <c r="G53" s="6">
        <f>IFERROR(VLOOKUP($A53,マスタ!$A:$F,6,0),"")</f>
        <v>151.80722891566265</v>
      </c>
      <c r="H53" s="2">
        <v>1</v>
      </c>
    </row>
    <row r="54" spans="1:8" x14ac:dyDescent="0.4">
      <c r="A54" s="4" t="s">
        <v>125</v>
      </c>
      <c r="B54" s="2">
        <v>54</v>
      </c>
      <c r="C54" s="8" t="str">
        <f>IFERROR(VLOOKUP($A54,マスタ!$A:$F,2,0),"")</f>
        <v>一体型ベースライト 40形 埋込型 幅300mm 非常灯兼用 電源別置形</v>
      </c>
      <c r="D54" s="8" t="str">
        <f>IFERROR(VLOOKUP($A54,マスタ!$A:$F,3,0),"")</f>
        <v>MY-BKR450330/N AHTN</v>
      </c>
      <c r="E54" s="2">
        <f>IFERROR(VLOOKUP($A54,マスタ!$A:$F,4,0),"")</f>
        <v>33.200000000000003</v>
      </c>
      <c r="F54" s="2">
        <f>IFERROR(VLOOKUP($A54,マスタ!$A:$F,5,0),"")</f>
        <v>5040</v>
      </c>
      <c r="G54" s="6">
        <f>IFERROR(VLOOKUP($A54,マスタ!$A:$F,6,0),"")</f>
        <v>151.80722891566265</v>
      </c>
      <c r="H54" s="2">
        <v>20</v>
      </c>
    </row>
    <row r="55" spans="1:8" x14ac:dyDescent="0.4">
      <c r="A55" s="4" t="s">
        <v>124</v>
      </c>
      <c r="B55" s="2">
        <v>55</v>
      </c>
      <c r="C55" s="8" t="str">
        <f>IFERROR(VLOOKUP($A55,マスタ!$A:$F,2,0),"")</f>
        <v>一体型ベースライト 40形 埋込型 幅300mm</v>
      </c>
      <c r="D55" s="8" t="str">
        <f>IFERROR(VLOOKUP($A55,マスタ!$A:$F,3,0),"")</f>
        <v>LX3-190-50N-UK40-W328</v>
      </c>
      <c r="E55" s="2">
        <f>IFERROR(VLOOKUP($A55,マスタ!$A:$F,4,0),"")</f>
        <v>26.7</v>
      </c>
      <c r="F55" s="2">
        <f>IFERROR(VLOOKUP($A55,マスタ!$A:$F,5,0),"")</f>
        <v>5000</v>
      </c>
      <c r="G55" s="6">
        <f>IFERROR(VLOOKUP($A55,マスタ!$A:$F,6,0),"")</f>
        <v>187.26591760299627</v>
      </c>
      <c r="H55" s="2">
        <v>24</v>
      </c>
    </row>
    <row r="56" spans="1:8" x14ac:dyDescent="0.4">
      <c r="A56" s="4" t="s">
        <v>126</v>
      </c>
      <c r="B56" s="2">
        <v>56</v>
      </c>
      <c r="C56" s="8" t="str">
        <f>IFERROR(VLOOKUP($A56,マスタ!$A:$F,2,0),"")</f>
        <v>ポーチ灯φ190</v>
      </c>
      <c r="D56" s="8" t="str">
        <f>IFERROR(VLOOKUP($A56,マスタ!$A:$F,3,0),"")</f>
        <v>LDF7N-H-GX53+EGX53-S190</v>
      </c>
      <c r="E56" s="2">
        <f>IFERROR(VLOOKUP($A56,マスタ!$A:$F,4,0),"")</f>
        <v>6.5</v>
      </c>
      <c r="F56" s="2">
        <f>IFERROR(VLOOKUP($A56,マスタ!$A:$F,5,0),"")</f>
        <v>750</v>
      </c>
      <c r="G56" s="6">
        <f>IFERROR(VLOOKUP($A56,マスタ!$A:$F,6,0),"")</f>
        <v>115.38461538461539</v>
      </c>
      <c r="H56" s="2">
        <v>2</v>
      </c>
    </row>
    <row r="57" spans="1:8" x14ac:dyDescent="0.4">
      <c r="A57" s="4" t="s">
        <v>127</v>
      </c>
      <c r="B57" s="2">
        <v>57</v>
      </c>
      <c r="C57" s="8" t="str">
        <f>IFERROR(VLOOKUP($A57,マスタ!$A:$F,2,0),"")</f>
        <v>浴室灯ブラケット</v>
      </c>
      <c r="D57" s="8" t="str">
        <f>IFERROR(VLOOKUP($A57,マスタ!$A:$F,3,0),"")</f>
        <v>LDA4L-G-E17/S/40W2+LEDB88907</v>
      </c>
      <c r="E57" s="2">
        <f>IFERROR(VLOOKUP($A57,マスタ!$A:$F,4,0),"")</f>
        <v>4.2</v>
      </c>
      <c r="F57" s="2">
        <f>IFERROR(VLOOKUP($A57,マスタ!$A:$F,5,0),"")</f>
        <v>440</v>
      </c>
      <c r="G57" s="6">
        <f>IFERROR(VLOOKUP($A57,マスタ!$A:$F,6,0),"")</f>
        <v>104.76190476190476</v>
      </c>
      <c r="H57" s="2">
        <v>4</v>
      </c>
    </row>
    <row r="58" spans="1:8" x14ac:dyDescent="0.4">
      <c r="A58" s="4" t="s">
        <v>128</v>
      </c>
      <c r="B58" s="2">
        <v>58</v>
      </c>
      <c r="C58" s="8" t="str">
        <f>IFERROR(VLOOKUP($A58,マスタ!$A:$F,2,0),"")</f>
        <v>ＬＥＤ電球 E26 ボール球 60形</v>
      </c>
      <c r="D58" s="8" t="str">
        <f>IFERROR(VLOOKUP($A58,マスタ!$A:$F,3,0),"")</f>
        <v>LDG7L-G-6V4</v>
      </c>
      <c r="E58" s="2">
        <f>IFERROR(VLOOKUP($A58,マスタ!$A:$F,4,0),"")</f>
        <v>6.9</v>
      </c>
      <c r="F58" s="2">
        <f>IFERROR(VLOOKUP($A58,マスタ!$A:$F,5,0),"")</f>
        <v>700</v>
      </c>
      <c r="G58" s="6">
        <f>IFERROR(VLOOKUP($A58,マスタ!$A:$F,6,0),"")</f>
        <v>101.44927536231883</v>
      </c>
      <c r="H58" s="2">
        <v>41</v>
      </c>
    </row>
    <row r="59" spans="1:8" x14ac:dyDescent="0.4">
      <c r="A59" s="4" t="s">
        <v>35</v>
      </c>
      <c r="B59" s="2">
        <v>59</v>
      </c>
      <c r="C59" s="8" t="str">
        <f>IFERROR(VLOOKUP($A59,マスタ!$A:$F,2,0),"")</f>
        <v>防雨型ブラケット　20形</v>
      </c>
      <c r="D59" s="8" t="str">
        <f>IFERROR(VLOOKUP($A59,マスタ!$A:$F,3,0),"")</f>
        <v>LDGF20T・N/7/10P+IRLFDL21GB-P</v>
      </c>
      <c r="E59" s="2">
        <f>IFERROR(VLOOKUP($A59,マスタ!$A:$F,4,0),"")</f>
        <v>7</v>
      </c>
      <c r="F59" s="2">
        <f>IFERROR(VLOOKUP($A59,マスタ!$A:$F,5,0),"")</f>
        <v>1000</v>
      </c>
      <c r="G59" s="6">
        <f>IFERROR(VLOOKUP($A59,マスタ!$A:$F,6,0),"")</f>
        <v>142.85714285714286</v>
      </c>
      <c r="H59" s="2">
        <v>2</v>
      </c>
    </row>
    <row r="60" spans="1:8" x14ac:dyDescent="0.4">
      <c r="A60" s="4" t="s">
        <v>95</v>
      </c>
      <c r="B60" s="2">
        <v>6</v>
      </c>
      <c r="C60" s="8" t="str">
        <f>IFERROR(VLOOKUP($A60,マスタ!$A:$F,2,0),"")</f>
        <v>ＬＥＤ電球 E17 広配光 60形</v>
      </c>
      <c r="D60" s="8" t="str">
        <f>IFERROR(VLOOKUP($A60,マスタ!$A:$F,3,0),"")</f>
        <v>LDA6L-G-E17-6T8</v>
      </c>
      <c r="E60" s="2">
        <f>IFERROR(VLOOKUP($A60,マスタ!$A:$F,4,0),"")</f>
        <v>5.6</v>
      </c>
      <c r="F60" s="2">
        <f>IFERROR(VLOOKUP($A60,マスタ!$A:$F,5,0),"")</f>
        <v>760</v>
      </c>
      <c r="G60" s="6">
        <f>IFERROR(VLOOKUP($A60,マスタ!$A:$F,6,0),"")</f>
        <v>135.71428571428572</v>
      </c>
      <c r="H60" s="2">
        <v>4</v>
      </c>
    </row>
    <row r="61" spans="1:8" x14ac:dyDescent="0.4">
      <c r="A61" s="4" t="s">
        <v>42</v>
      </c>
      <c r="B61" s="2">
        <v>60</v>
      </c>
      <c r="C61" s="8" t="str">
        <f>IFERROR(VLOOKUP($A61,マスタ!$A:$F,2,0),"")</f>
        <v>一体型ベースライト 40形 トラフ型　防湿型</v>
      </c>
      <c r="D61" s="8" t="str">
        <f>IFERROR(VLOOKUP($A61,マスタ!$A:$F,3,0),"")</f>
        <v>LX160F-25N-TR40B</v>
      </c>
      <c r="E61" s="2">
        <f>IFERROR(VLOOKUP($A61,マスタ!$A:$F,4,0),"")</f>
        <v>16.5</v>
      </c>
      <c r="F61" s="2">
        <f>IFERROR(VLOOKUP($A61,マスタ!$A:$F,5,0),"")</f>
        <v>2500</v>
      </c>
      <c r="G61" s="6">
        <f>IFERROR(VLOOKUP($A61,マスタ!$A:$F,6,0),"")</f>
        <v>151.5151515151515</v>
      </c>
      <c r="H61" s="2">
        <v>1</v>
      </c>
    </row>
    <row r="62" spans="1:8" x14ac:dyDescent="0.4">
      <c r="A62" s="4" t="s">
        <v>129</v>
      </c>
      <c r="B62" s="2">
        <v>64</v>
      </c>
      <c r="C62" s="8" t="str">
        <f>IFERROR(VLOOKUP($A62,マスタ!$A:$F,2,0),"")</f>
        <v>一体型ベースライト 20形 直付下面開放型 幅250mm</v>
      </c>
      <c r="D62" s="8" t="str">
        <f>IFERROR(VLOOKUP($A62,マスタ!$A:$F,3,0),"")</f>
        <v>LX3-170-19N-KK20-W250</v>
      </c>
      <c r="E62" s="2">
        <f>IFERROR(VLOOKUP($A62,マスタ!$A:$F,4,0),"")</f>
        <v>12.6</v>
      </c>
      <c r="F62" s="2">
        <f>IFERROR(VLOOKUP($A62,マスタ!$A:$F,5,0),"")</f>
        <v>1960</v>
      </c>
      <c r="G62" s="6">
        <f>IFERROR(VLOOKUP($A62,マスタ!$A:$F,6,0),"")</f>
        <v>155.55555555555557</v>
      </c>
      <c r="H62" s="2">
        <v>1</v>
      </c>
    </row>
    <row r="63" spans="1:8" x14ac:dyDescent="0.4">
      <c r="A63" s="4" t="s">
        <v>130</v>
      </c>
      <c r="B63" s="2">
        <v>64</v>
      </c>
      <c r="C63" s="8" t="str">
        <f>IFERROR(VLOOKUP($A63,マスタ!$A:$F,2,0),"")</f>
        <v>非常用照明器具</v>
      </c>
      <c r="D63" s="8" t="str">
        <f>IFERROR(VLOOKUP($A63,マスタ!$A:$F,3,0),"")</f>
        <v>EL-CB30111B</v>
      </c>
      <c r="E63" s="2" t="str">
        <f>IFERROR(VLOOKUP($A63,マスタ!$A:$F,4,0),"")</f>
        <v>-</v>
      </c>
      <c r="F63" s="2" t="str">
        <f>IFERROR(VLOOKUP($A63,マスタ!$A:$F,5,0),"")</f>
        <v>-</v>
      </c>
      <c r="G63" s="6" t="str">
        <f>IFERROR(VLOOKUP($A63,マスタ!$A:$F,6,0),"")</f>
        <v>-</v>
      </c>
      <c r="H63" s="2">
        <v>1</v>
      </c>
    </row>
    <row r="64" spans="1:8" x14ac:dyDescent="0.4">
      <c r="A64" s="4" t="s">
        <v>36</v>
      </c>
      <c r="B64" s="2">
        <v>65</v>
      </c>
      <c r="C64" s="8" t="str">
        <f>IFERROR(VLOOKUP($A64,マスタ!$A:$F,2,0),"")</f>
        <v>一体型ベースライト 20形 直付型 幅150mm</v>
      </c>
      <c r="D64" s="8" t="str">
        <f>IFERROR(VLOOKUP($A64,マスタ!$A:$F,3,0),"")</f>
        <v>LX3-170-10N-CL20</v>
      </c>
      <c r="E64" s="2">
        <f>IFERROR(VLOOKUP($A64,マスタ!$A:$F,4,0),"")</f>
        <v>6.1</v>
      </c>
      <c r="F64" s="2">
        <f>IFERROR(VLOOKUP($A64,マスタ!$A:$F,5,0),"")</f>
        <v>1000</v>
      </c>
      <c r="G64" s="6">
        <f>IFERROR(VLOOKUP($A64,マスタ!$A:$F,6,0),"")</f>
        <v>163.9344262295082</v>
      </c>
      <c r="H64" s="2">
        <v>2</v>
      </c>
    </row>
    <row r="65" spans="1:8" x14ac:dyDescent="0.4">
      <c r="A65" s="4" t="s">
        <v>30</v>
      </c>
      <c r="B65" s="2">
        <v>66</v>
      </c>
      <c r="C65" s="8" t="str">
        <f>IFERROR(VLOOKUP($A65,マスタ!$A:$F,2,0),"")</f>
        <v>一体型ベースライト 40形 トラフ型</v>
      </c>
      <c r="D65" s="8" t="str">
        <f>IFERROR(VLOOKUP($A65,マスタ!$A:$F,3,0),"")</f>
        <v>LX3-190-25N-TR40</v>
      </c>
      <c r="E65" s="2">
        <f>IFERROR(VLOOKUP($A65,マスタ!$A:$F,4,0),"")</f>
        <v>13.6</v>
      </c>
      <c r="F65" s="2">
        <f>IFERROR(VLOOKUP($A65,マスタ!$A:$F,5,0),"")</f>
        <v>2500</v>
      </c>
      <c r="G65" s="6">
        <f>IFERROR(VLOOKUP($A65,マスタ!$A:$F,6,0),"")</f>
        <v>183.82352941176472</v>
      </c>
      <c r="H65" s="2">
        <v>3</v>
      </c>
    </row>
    <row r="66" spans="1:8" x14ac:dyDescent="0.4">
      <c r="A66" s="4" t="s">
        <v>456</v>
      </c>
      <c r="B66" s="2">
        <v>67</v>
      </c>
      <c r="C66" s="8" t="str">
        <f>IFERROR(VLOOKUP($A66,マスタ!$A:$F,2,0),"")</f>
        <v>20形ベースライト　直付　非常灯兼用</v>
      </c>
      <c r="D66" s="8" t="str">
        <f>IFERROR(VLOOKUP($A66,マスタ!$A:$F,3,0),"")</f>
        <v>IREL-LX3-170-10N-CL20</v>
      </c>
      <c r="E66" s="2">
        <f>IFERROR(VLOOKUP($A66,マスタ!$A:$F,4,0),"")</f>
        <v>6.6</v>
      </c>
      <c r="F66" s="2">
        <f>IFERROR(VLOOKUP($A66,マスタ!$A:$F,5,0),"")</f>
        <v>1000</v>
      </c>
      <c r="G66" s="6">
        <f>IFERROR(VLOOKUP($A66,マスタ!$A:$F,6,0),"")</f>
        <v>151.51515151515153</v>
      </c>
      <c r="H66" s="2">
        <v>1</v>
      </c>
    </row>
    <row r="67" spans="1:8" x14ac:dyDescent="0.4">
      <c r="A67" s="4" t="s">
        <v>131</v>
      </c>
      <c r="B67" s="2">
        <v>68</v>
      </c>
      <c r="C67" s="8" t="str">
        <f>IFERROR(VLOOKUP($A67,マスタ!$A:$F,2,0),"")</f>
        <v>ＬＥＤ電球 E26 広配光 100形</v>
      </c>
      <c r="D67" s="8" t="str">
        <f>IFERROR(VLOOKUP($A67,マスタ!$A:$F,3,0),"")</f>
        <v>LDA12L-G-10T8</v>
      </c>
      <c r="E67" s="2">
        <f>IFERROR(VLOOKUP($A67,マスタ!$A:$F,4,0),"")</f>
        <v>11.7</v>
      </c>
      <c r="F67" s="2">
        <f>IFERROR(VLOOKUP($A67,マスタ!$A:$F,5,0),"")</f>
        <v>1520</v>
      </c>
      <c r="G67" s="6">
        <f>IFERROR(VLOOKUP($A67,マスタ!$A:$F,6,0),"")</f>
        <v>129.91452991452994</v>
      </c>
      <c r="H67" s="2">
        <v>8</v>
      </c>
    </row>
    <row r="68" spans="1:8" x14ac:dyDescent="0.4">
      <c r="A68" s="4" t="s">
        <v>32</v>
      </c>
      <c r="B68" s="2">
        <v>69</v>
      </c>
      <c r="C68" s="8" t="str">
        <f>IFERROR(VLOOKUP($A68,マスタ!$A:$F,2,0),"")</f>
        <v>防雨型ブラケット　40形</v>
      </c>
      <c r="D68" s="8" t="str">
        <f>IFERROR(VLOOKUP($A68,マスタ!$A:$F,3,0),"")</f>
        <v>LEDB-40950N-LS9</v>
      </c>
      <c r="E68" s="2">
        <f>IFERROR(VLOOKUP($A68,マスタ!$A:$F,4,0),"")</f>
        <v>29.4</v>
      </c>
      <c r="F68" s="2">
        <f>IFERROR(VLOOKUP($A68,マスタ!$A:$F,5,0),"")</f>
        <v>2900</v>
      </c>
      <c r="G68" s="6">
        <f>IFERROR(VLOOKUP($A68,マスタ!$A:$F,6,0),"")</f>
        <v>98.639455782312936</v>
      </c>
      <c r="H68" s="2">
        <v>1</v>
      </c>
    </row>
    <row r="69" spans="1:8" x14ac:dyDescent="0.4">
      <c r="A69" s="4" t="s">
        <v>132</v>
      </c>
      <c r="B69" s="2">
        <v>7</v>
      </c>
      <c r="C69" s="8" t="str">
        <f>IFERROR(VLOOKUP($A69,マスタ!$A:$F,2,0),"")</f>
        <v>非常用照明器具+RP</v>
      </c>
      <c r="D69" s="8" t="str">
        <f>IFERROR(VLOOKUP($A69,マスタ!$A:$F,3,0),"")</f>
        <v>NNFB87609+FK80002</v>
      </c>
      <c r="E69" s="2" t="str">
        <f>IFERROR(VLOOKUP($A69,マスタ!$A:$F,4,0),"")</f>
        <v>-</v>
      </c>
      <c r="F69" s="2" t="str">
        <f>IFERROR(VLOOKUP($A69,マスタ!$A:$F,5,0),"")</f>
        <v>-</v>
      </c>
      <c r="G69" s="6" t="str">
        <f>IFERROR(VLOOKUP($A69,マスタ!$A:$F,6,0),"")</f>
        <v>-</v>
      </c>
      <c r="H69" s="2">
        <v>9</v>
      </c>
    </row>
    <row r="70" spans="1:8" x14ac:dyDescent="0.4">
      <c r="A70" s="4" t="s">
        <v>133</v>
      </c>
      <c r="B70" s="2">
        <v>70</v>
      </c>
      <c r="C70" s="8" t="str">
        <f>IFERROR(VLOOKUP($A70,マスタ!$A:$F,2,0),"")</f>
        <v>一体型ベースライト 20形 トラフ型</v>
      </c>
      <c r="D70" s="8" t="str">
        <f>IFERROR(VLOOKUP($A70,マスタ!$A:$F,3,0),"")</f>
        <v>LX3-170-20N-TR20</v>
      </c>
      <c r="E70" s="2">
        <f>IFERROR(VLOOKUP($A70,マスタ!$A:$F,4,0),"")</f>
        <v>12.6</v>
      </c>
      <c r="F70" s="2">
        <f>IFERROR(VLOOKUP($A70,マスタ!$A:$F,5,0),"")</f>
        <v>2000</v>
      </c>
      <c r="G70" s="6">
        <f>IFERROR(VLOOKUP($A70,マスタ!$A:$F,6,0),"")</f>
        <v>158.73015873015873</v>
      </c>
      <c r="H70" s="2">
        <v>3</v>
      </c>
    </row>
    <row r="71" spans="1:8" x14ac:dyDescent="0.4">
      <c r="A71" s="4" t="s">
        <v>115</v>
      </c>
      <c r="B71" s="2">
        <v>70</v>
      </c>
      <c r="C71" s="8" t="str">
        <f>IFERROR(VLOOKUP($A71,マスタ!$A:$F,2,0),"")</f>
        <v>非常用照明器具</v>
      </c>
      <c r="D71" s="8" t="str">
        <f>IFERROR(VLOOKUP($A71,マスタ!$A:$F,3,0),"")</f>
        <v>EL-CT31111</v>
      </c>
      <c r="E71" s="2" t="str">
        <f>IFERROR(VLOOKUP($A71,マスタ!$A:$F,4,0),"")</f>
        <v>-</v>
      </c>
      <c r="F71" s="2" t="str">
        <f>IFERROR(VLOOKUP($A71,マスタ!$A:$F,5,0),"")</f>
        <v>-</v>
      </c>
      <c r="G71" s="6" t="str">
        <f>IFERROR(VLOOKUP($A71,マスタ!$A:$F,6,0),"")</f>
        <v>-</v>
      </c>
      <c r="H71" s="2">
        <v>3</v>
      </c>
    </row>
    <row r="72" spans="1:8" x14ac:dyDescent="0.4">
      <c r="A72" s="4" t="s">
        <v>134</v>
      </c>
      <c r="B72" s="2">
        <v>71</v>
      </c>
      <c r="C72" s="8" t="str">
        <f>IFERROR(VLOOKUP($A72,マスタ!$A:$F,2,0),"")</f>
        <v>防湿シーリングφ350</v>
      </c>
      <c r="D72" s="8" t="str">
        <f>IFERROR(VLOOKUP($A72,マスタ!$A:$F,3,0),"")</f>
        <v>LDF9NHGX/C20/12/2+LEDG85903(K)</v>
      </c>
      <c r="E72" s="2">
        <f>IFERROR(VLOOKUP($A72,マスタ!$A:$F,4,0),"")</f>
        <v>8.9</v>
      </c>
      <c r="F72" s="2">
        <f>IFERROR(VLOOKUP($A72,マスタ!$A:$F,5,0),"")</f>
        <v>1330</v>
      </c>
      <c r="G72" s="6">
        <f>IFERROR(VLOOKUP($A72,マスタ!$A:$F,6,0),"")</f>
        <v>149.43820224719101</v>
      </c>
      <c r="H72" s="2">
        <v>5</v>
      </c>
    </row>
    <row r="73" spans="1:8" x14ac:dyDescent="0.4">
      <c r="A73" s="4" t="s">
        <v>135</v>
      </c>
      <c r="B73" s="2">
        <v>72</v>
      </c>
      <c r="C73" s="8" t="str">
        <f>IFERROR(VLOOKUP($A73,マスタ!$A:$F,2,0),"")</f>
        <v>街路灯HID代替 E39 透明</v>
      </c>
      <c r="D73" s="8" t="str">
        <f>IFERROR(VLOOKUP($A73,マスタ!$A:$F,3,0),"")</f>
        <v>LDTS33N-G-E39/C/T-BS+PSU-38-067049CC</v>
      </c>
      <c r="E73" s="2">
        <f>IFERROR(VLOOKUP($A73,マスタ!$A:$F,4,0),"")</f>
        <v>33.299999999999997</v>
      </c>
      <c r="F73" s="2">
        <f>IFERROR(VLOOKUP($A73,マスタ!$A:$F,5,0),"")</f>
        <v>6000</v>
      </c>
      <c r="G73" s="6">
        <f>IFERROR(VLOOKUP($A73,マスタ!$A:$F,6,0),"")</f>
        <v>180.1801801801802</v>
      </c>
      <c r="H73" s="2">
        <v>6</v>
      </c>
    </row>
    <row r="74" spans="1:8" x14ac:dyDescent="0.4">
      <c r="A74" s="4" t="s">
        <v>136</v>
      </c>
      <c r="B74" s="2">
        <v>73</v>
      </c>
      <c r="C74" s="8" t="str">
        <f>IFERROR(VLOOKUP($A74,マスタ!$A:$F,2,0),"")</f>
        <v>ＬＥＤ電球 E17 広配光 60形+ソケット</v>
      </c>
      <c r="D74" s="8" t="str">
        <f>IFERROR(VLOOKUP($A74,マスタ!$A:$F,3,0),"")</f>
        <v>LDA7L-G-6T8+GX10QE26</v>
      </c>
      <c r="E74" s="2">
        <f>IFERROR(VLOOKUP($A74,マスタ!$A:$F,4,0),"")</f>
        <v>7.1</v>
      </c>
      <c r="F74" s="2">
        <f>IFERROR(VLOOKUP($A74,マスタ!$A:$F,5,0),"")</f>
        <v>810</v>
      </c>
      <c r="G74" s="6">
        <f>IFERROR(VLOOKUP($A74,マスタ!$A:$F,6,0),"")</f>
        <v>114.08450704225352</v>
      </c>
      <c r="H74" s="2">
        <v>3</v>
      </c>
    </row>
    <row r="75" spans="1:8" x14ac:dyDescent="0.4">
      <c r="A75" s="4" t="s">
        <v>133</v>
      </c>
      <c r="B75" s="2">
        <v>74</v>
      </c>
      <c r="C75" s="8" t="str">
        <f>IFERROR(VLOOKUP($A75,マスタ!$A:$F,2,0),"")</f>
        <v>一体型ベースライト 20形 トラフ型</v>
      </c>
      <c r="D75" s="8" t="str">
        <f>IFERROR(VLOOKUP($A75,マスタ!$A:$F,3,0),"")</f>
        <v>LX3-170-20N-TR20</v>
      </c>
      <c r="E75" s="2">
        <f>IFERROR(VLOOKUP($A75,マスタ!$A:$F,4,0),"")</f>
        <v>12.6</v>
      </c>
      <c r="F75" s="2">
        <f>IFERROR(VLOOKUP($A75,マスタ!$A:$F,5,0),"")</f>
        <v>2000</v>
      </c>
      <c r="G75" s="6">
        <f>IFERROR(VLOOKUP($A75,マスタ!$A:$F,6,0),"")</f>
        <v>158.73015873015873</v>
      </c>
      <c r="H75" s="2">
        <v>2</v>
      </c>
    </row>
    <row r="76" spans="1:8" x14ac:dyDescent="0.4">
      <c r="A76" s="4" t="s">
        <v>137</v>
      </c>
      <c r="B76" s="2">
        <v>8</v>
      </c>
      <c r="C76" s="8" t="str">
        <f>IFERROR(VLOOKUP($A76,マスタ!$A:$F,2,0),"")</f>
        <v>LEDランプ FPL36代替</v>
      </c>
      <c r="D76" s="8" t="str">
        <f>IFERROR(VLOOKUP($A76,マスタ!$A:$F,3,0),"")</f>
        <v>LDCP36N/10/15B/DPT</v>
      </c>
      <c r="E76" s="2">
        <f>IFERROR(VLOOKUP($A76,マスタ!$A:$F,4,0),"")</f>
        <v>10.4</v>
      </c>
      <c r="F76" s="2">
        <f>IFERROR(VLOOKUP($A76,マスタ!$A:$F,5,0),"")</f>
        <v>1500</v>
      </c>
      <c r="G76" s="6">
        <f>IFERROR(VLOOKUP($A76,マスタ!$A:$F,6,0),"")</f>
        <v>144.23076923076923</v>
      </c>
      <c r="H76" s="2">
        <v>32</v>
      </c>
    </row>
    <row r="77" spans="1:8" x14ac:dyDescent="0.4">
      <c r="A77" s="4" t="s">
        <v>34</v>
      </c>
      <c r="B77" s="2">
        <v>9</v>
      </c>
      <c r="C77" s="8" t="str">
        <f>IFERROR(VLOOKUP($A77,マスタ!$A:$F,2,0),"")</f>
        <v>一体型ベースライト 20形 トラフ型</v>
      </c>
      <c r="D77" s="8" t="str">
        <f>IFERROR(VLOOKUP($A77,マスタ!$A:$F,3,0),"")</f>
        <v>LX3-170-10N-TR20</v>
      </c>
      <c r="E77" s="2">
        <f>IFERROR(VLOOKUP($A77,マスタ!$A:$F,4,0),"")</f>
        <v>6.1</v>
      </c>
      <c r="F77" s="2">
        <f>IFERROR(VLOOKUP($A77,マスタ!$A:$F,5,0),"")</f>
        <v>1000</v>
      </c>
      <c r="G77" s="6">
        <f>IFERROR(VLOOKUP($A77,マスタ!$A:$F,6,0),"")</f>
        <v>163.9344262295082</v>
      </c>
      <c r="H77" s="2">
        <v>4</v>
      </c>
    </row>
    <row r="78" spans="1:8" x14ac:dyDescent="0.4">
      <c r="A78" s="4" t="s">
        <v>138</v>
      </c>
      <c r="B78" s="2" t="s">
        <v>74</v>
      </c>
      <c r="C78" s="8" t="str">
        <f>IFERROR(VLOOKUP($A78,マスタ!$A:$F,2,0),"")</f>
        <v>誘導灯　B級BL形　両面+表示板+RP</v>
      </c>
      <c r="D78" s="8" t="str">
        <f>IFERROR(VLOOKUP($A78,マスタ!$A:$F,3,0),"")</f>
        <v>KSH201621EL+S2-2091L+S2-2091AR+MOYU-02C32B</v>
      </c>
      <c r="E78" s="2">
        <f>IFERROR(VLOOKUP($A78,マスタ!$A:$F,4,0),"")</f>
        <v>2.7</v>
      </c>
      <c r="F78" s="2" t="str">
        <f>IFERROR(VLOOKUP($A78,マスタ!$A:$F,5,0),"")</f>
        <v>-</v>
      </c>
      <c r="G78" s="6" t="str">
        <f>IFERROR(VLOOKUP($A78,マスタ!$A:$F,6,0),"")</f>
        <v>-</v>
      </c>
      <c r="H78" s="2">
        <v>11</v>
      </c>
    </row>
    <row r="79" spans="1:8" x14ac:dyDescent="0.4">
      <c r="A79" s="4" t="s">
        <v>139</v>
      </c>
      <c r="B79" s="2" t="s">
        <v>75</v>
      </c>
      <c r="C79" s="8" t="str">
        <f>IFERROR(VLOOKUP($A79,マスタ!$A:$F,2,0),"")</f>
        <v>誘導灯　B級BL形　片面+表示板+RP</v>
      </c>
      <c r="D79" s="8" t="str">
        <f>IFERROR(VLOOKUP($A79,マスタ!$A:$F,3,0),"")</f>
        <v>KSH201511EL+S1-2091S+MOYU-08W32B</v>
      </c>
      <c r="E79" s="2">
        <f>IFERROR(VLOOKUP($A79,マスタ!$A:$F,4,0),"")</f>
        <v>1.9</v>
      </c>
      <c r="F79" s="2" t="str">
        <f>IFERROR(VLOOKUP($A79,マスタ!$A:$F,5,0),"")</f>
        <v>-</v>
      </c>
      <c r="G79" s="6" t="str">
        <f>IFERROR(VLOOKUP($A79,マスタ!$A:$F,6,0),"")</f>
        <v>-</v>
      </c>
      <c r="H79" s="2">
        <v>21</v>
      </c>
    </row>
    <row r="80" spans="1:8" x14ac:dyDescent="0.4">
      <c r="A80" s="4" t="s">
        <v>140</v>
      </c>
      <c r="B80" s="2" t="s">
        <v>76</v>
      </c>
      <c r="C80" s="8" t="str">
        <f>IFERROR(VLOOKUP($A80,マスタ!$A:$F,2,0),"")</f>
        <v>誘導灯　C級　片面+表示板+RP</v>
      </c>
      <c r="D80" s="8" t="str">
        <f>IFERROR(VLOOKUP($A80,マスタ!$A:$F,3,0),"")</f>
        <v>KSH101511EL+S2-1091L+MOYU-07W21B</v>
      </c>
      <c r="E80" s="2">
        <f>IFERROR(VLOOKUP($A80,マスタ!$A:$F,4,0),"")</f>
        <v>1.2</v>
      </c>
      <c r="F80" s="2" t="str">
        <f>IFERROR(VLOOKUP($A80,マスタ!$A:$F,5,0),"")</f>
        <v>-</v>
      </c>
      <c r="G80" s="6" t="str">
        <f>IFERROR(VLOOKUP($A80,マスタ!$A:$F,6,0),"")</f>
        <v>-</v>
      </c>
      <c r="H80" s="2">
        <v>9</v>
      </c>
    </row>
    <row r="81" spans="1:8" x14ac:dyDescent="0.4">
      <c r="A81" s="4" t="s">
        <v>38</v>
      </c>
      <c r="B81" s="2" t="s">
        <v>77</v>
      </c>
      <c r="C81" s="8" t="str">
        <f>IFERROR(VLOOKUP($A81,マスタ!$A:$F,2,0),"")</f>
        <v>誘導灯　点滅形誘導音付　B級BL形　片面</v>
      </c>
      <c r="D81" s="8" t="str">
        <f>IFERROR(VLOOKUP($A81,マスタ!$A:$F,3,0),"")</f>
        <v>KSD2951VA 1EL+S1-2061S</v>
      </c>
      <c r="E81" s="2">
        <f>IFERROR(VLOOKUP($A81,マスタ!$A:$F,4,0),"")</f>
        <v>3.5</v>
      </c>
      <c r="F81" s="2" t="str">
        <f>IFERROR(VLOOKUP($A81,マスタ!$A:$F,5,0),"")</f>
        <v>-</v>
      </c>
      <c r="G81" s="6" t="str">
        <f>IFERROR(VLOOKUP($A81,マスタ!$A:$F,6,0),"")</f>
        <v>-</v>
      </c>
      <c r="H81" s="2">
        <v>12</v>
      </c>
    </row>
    <row r="82" spans="1:8" x14ac:dyDescent="0.4">
      <c r="A82" s="4" t="s">
        <v>88</v>
      </c>
      <c r="B82" s="2" t="s">
        <v>78</v>
      </c>
      <c r="C82" s="8" t="str">
        <f>IFERROR(VLOOKUP($A82,マスタ!$A:$F,2,0),"")</f>
        <v>対象外</v>
      </c>
      <c r="D82" s="8" t="str">
        <f>IFERROR(VLOOKUP($A82,マスタ!$A:$F,3,0),"")</f>
        <v>-</v>
      </c>
      <c r="E82" s="2" t="str">
        <f>IFERROR(VLOOKUP($A82,マスタ!$A:$F,4,0),"")</f>
        <v>-</v>
      </c>
      <c r="F82" s="2" t="str">
        <f>IFERROR(VLOOKUP($A82,マスタ!$A:$F,5,0),"")</f>
        <v>-</v>
      </c>
      <c r="G82" s="6" t="str">
        <f>IFERROR(VLOOKUP($A82,マスタ!$A:$F,6,0),"")</f>
        <v>-</v>
      </c>
      <c r="H82" s="2">
        <v>2</v>
      </c>
    </row>
    <row r="83" spans="1:8" x14ac:dyDescent="0.4">
      <c r="A83" s="4" t="s">
        <v>43</v>
      </c>
      <c r="B83" s="2" t="s">
        <v>79</v>
      </c>
      <c r="C83" s="8" t="str">
        <f>IFERROR(VLOOKUP($A83,マスタ!$A:$F,2,0),"")</f>
        <v>LED済</v>
      </c>
      <c r="D83" s="8" t="str">
        <f>IFERROR(VLOOKUP($A83,マスタ!$A:$F,3,0),"")</f>
        <v>-</v>
      </c>
      <c r="E83" s="2" t="str">
        <f>IFERROR(VLOOKUP($A83,マスタ!$A:$F,4,0),"")</f>
        <v>-</v>
      </c>
      <c r="F83" s="2" t="str">
        <f>IFERROR(VLOOKUP($A83,マスタ!$A:$F,5,0),"")</f>
        <v>-</v>
      </c>
      <c r="G83" s="6" t="str">
        <f>IFERROR(VLOOKUP($A83,マスタ!$A:$F,6,0),"")</f>
        <v>-</v>
      </c>
      <c r="H83" s="2">
        <v>35</v>
      </c>
    </row>
    <row r="84" spans="1:8" x14ac:dyDescent="0.4">
      <c r="A84" s="4" t="s">
        <v>141</v>
      </c>
      <c r="B84" s="2" t="s">
        <v>80</v>
      </c>
      <c r="C84" s="8" t="str">
        <f>IFERROR(VLOOKUP($A84,マスタ!$A:$F,2,0),"")</f>
        <v>誘導灯　B級BL形　片面+表示板+RP</v>
      </c>
      <c r="D84" s="8" t="str">
        <f>IFERROR(VLOOKUP($A84,マスタ!$A:$F,3,0),"")</f>
        <v>KSH201511EL+S2-2091W+MOYU-08W32B</v>
      </c>
      <c r="E84" s="2">
        <f>IFERROR(VLOOKUP($A84,マスタ!$A:$F,4,0),"")</f>
        <v>1.9</v>
      </c>
      <c r="F84" s="2" t="str">
        <f>IFERROR(VLOOKUP($A84,マスタ!$A:$F,5,0),"")</f>
        <v>-</v>
      </c>
      <c r="G84" s="6" t="str">
        <f>IFERROR(VLOOKUP($A84,マスタ!$A:$F,6,0),"")</f>
        <v>-</v>
      </c>
      <c r="H84" s="2">
        <v>1</v>
      </c>
    </row>
    <row r="85" spans="1:8" x14ac:dyDescent="0.4">
      <c r="A85" s="4" t="s">
        <v>142</v>
      </c>
      <c r="B85" s="2" t="s">
        <v>81</v>
      </c>
      <c r="C85" s="8" t="str">
        <f>IFERROR(VLOOKUP($A85,マスタ!$A:$F,2,0),"")</f>
        <v>誘導灯　C級　片面+表示板+RP</v>
      </c>
      <c r="D85" s="8" t="str">
        <f>IFERROR(VLOOKUP($A85,マスタ!$A:$F,3,0),"")</f>
        <v>KSH101511EL+S1-1091S+MOYU-07W21B</v>
      </c>
      <c r="E85" s="2">
        <f>IFERROR(VLOOKUP($A85,マスタ!$A:$F,4,0),"")</f>
        <v>1.2</v>
      </c>
      <c r="F85" s="2" t="str">
        <f>IFERROR(VLOOKUP($A85,マスタ!$A:$F,5,0),"")</f>
        <v>-</v>
      </c>
      <c r="G85" s="6" t="str">
        <f>IFERROR(VLOOKUP($A85,マスタ!$A:$F,6,0),"")</f>
        <v>-</v>
      </c>
      <c r="H85" s="2">
        <v>1</v>
      </c>
    </row>
    <row r="86" spans="1:8" x14ac:dyDescent="0.4">
      <c r="A86" s="4" t="s">
        <v>88</v>
      </c>
      <c r="B86" s="2" t="s">
        <v>82</v>
      </c>
      <c r="C86" s="8" t="str">
        <f>IFERROR(VLOOKUP($A86,マスタ!$A:$F,2,0),"")</f>
        <v>対象外</v>
      </c>
      <c r="D86" s="8" t="str">
        <f>IFERROR(VLOOKUP($A86,マスタ!$A:$F,3,0),"")</f>
        <v>-</v>
      </c>
      <c r="E86" s="2" t="str">
        <f>IFERROR(VLOOKUP($A86,マスタ!$A:$F,4,0),"")</f>
        <v>-</v>
      </c>
      <c r="F86" s="2" t="str">
        <f>IFERROR(VLOOKUP($A86,マスタ!$A:$F,5,0),"")</f>
        <v>-</v>
      </c>
      <c r="G86" s="6" t="str">
        <f>IFERROR(VLOOKUP($A86,マスタ!$A:$F,6,0),"")</f>
        <v>-</v>
      </c>
      <c r="H86" s="2">
        <v>1</v>
      </c>
    </row>
  </sheetData>
  <phoneticPr fontId="3"/>
  <printOptions horizontalCentered="1"/>
  <pageMargins left="0.25" right="0.25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6"/>
  <sheetViews>
    <sheetView view="pageBreakPreview" topLeftCell="B1" zoomScale="85" zoomScaleNormal="85" zoomScaleSheetLayoutView="85" workbookViewId="0">
      <pane ySplit="2" topLeftCell="A3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34.5" style="3" hidden="1" customWidth="1"/>
    <col min="2" max="2" width="9" style="3"/>
    <col min="3" max="3" width="59.25" style="9" bestFit="1" customWidth="1"/>
    <col min="4" max="4" width="55" style="9" bestFit="1" customWidth="1"/>
    <col min="5" max="16384" width="9" style="3"/>
  </cols>
  <sheetData>
    <row r="1" spans="1:8" ht="20.100000000000001" customHeight="1" x14ac:dyDescent="0.4">
      <c r="A1" s="11" t="s">
        <v>73</v>
      </c>
      <c r="B1" s="10" t="s">
        <v>72</v>
      </c>
      <c r="C1" s="9" t="s">
        <v>149</v>
      </c>
    </row>
    <row r="2" spans="1:8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8" x14ac:dyDescent="0.4">
      <c r="A3" s="4" t="s">
        <v>83</v>
      </c>
      <c r="B3" s="2">
        <v>1</v>
      </c>
      <c r="C3" s="8" t="str">
        <f>IFERROR(VLOOKUP($A3,マスタ!$A:$F,2,0),"")</f>
        <v>一体型ベースライト 40形 直付型 幅230mm 非常灯兼用</v>
      </c>
      <c r="D3" s="8" t="str">
        <f>IFERROR(VLOOKUP($A3,マスタ!$A:$F,3,0),"")</f>
        <v>IREL-LX3-170-52N-CL40W</v>
      </c>
      <c r="E3" s="2">
        <f>IFERROR(VLOOKUP($A3,マスタ!$A:$F,4,0),"")</f>
        <v>32.299999999999997</v>
      </c>
      <c r="F3" s="2">
        <f>IFERROR(VLOOKUP($A3,マスタ!$A:$F,5,0),"")</f>
        <v>5200</v>
      </c>
      <c r="G3" s="6">
        <f>IFERROR(VLOOKUP($A3,マスタ!$A:$F,6,0),"")</f>
        <v>160.99071207430342</v>
      </c>
      <c r="H3" s="2">
        <v>11</v>
      </c>
    </row>
    <row r="4" spans="1:8" x14ac:dyDescent="0.4">
      <c r="A4" s="4" t="s">
        <v>84</v>
      </c>
      <c r="B4" s="2">
        <v>10</v>
      </c>
      <c r="C4" s="8" t="str">
        <f>IFERROR(VLOOKUP($A4,マスタ!$A:$F,2,0),"")</f>
        <v>LEDダウンライト 埋込穴φ75</v>
      </c>
      <c r="D4" s="8" t="str">
        <f>IFERROR(VLOOKUP($A4,マスタ!$A:$F,3,0),"")</f>
        <v>DL4L38-7W7BW-D</v>
      </c>
      <c r="E4" s="2">
        <f>IFERROR(VLOOKUP($A4,マスタ!$A:$F,4,0),"")</f>
        <v>3.4</v>
      </c>
      <c r="F4" s="2">
        <f>IFERROR(VLOOKUP($A4,マスタ!$A:$F,5,0),"")</f>
        <v>376</v>
      </c>
      <c r="G4" s="6">
        <f>IFERROR(VLOOKUP($A4,マスタ!$A:$F,6,0),"")</f>
        <v>110.58823529411765</v>
      </c>
      <c r="H4" s="2">
        <v>6</v>
      </c>
    </row>
    <row r="5" spans="1:8" x14ac:dyDescent="0.4">
      <c r="A5" s="4" t="s">
        <v>28</v>
      </c>
      <c r="B5" s="2">
        <v>11</v>
      </c>
      <c r="C5" s="8" t="str">
        <f>IFERROR(VLOOKUP($A5,マスタ!$A:$F,2,0),"")</f>
        <v>ＬＥＤ非常灯　専用形　中天井用　埋込形Φ100　電源別置形</v>
      </c>
      <c r="D5" s="8" t="str">
        <f>IFERROR(VLOOKUP($A5,マスタ!$A:$F,3,0),"")</f>
        <v>EL-DT31111</v>
      </c>
      <c r="E5" s="2" t="str">
        <f>IFERROR(VLOOKUP($A5,マスタ!$A:$F,4,0),"")</f>
        <v>-</v>
      </c>
      <c r="F5" s="2" t="str">
        <f>IFERROR(VLOOKUP($A5,マスタ!$A:$F,5,0),"")</f>
        <v>-</v>
      </c>
      <c r="G5" s="6" t="str">
        <f>IFERROR(VLOOKUP($A5,マスタ!$A:$F,6,0),"")</f>
        <v>-</v>
      </c>
      <c r="H5" s="2">
        <v>56</v>
      </c>
    </row>
    <row r="6" spans="1:8" x14ac:dyDescent="0.4">
      <c r="A6" s="4" t="s">
        <v>85</v>
      </c>
      <c r="B6" s="2">
        <v>12</v>
      </c>
      <c r="C6" s="8" t="str">
        <f>IFERROR(VLOOKUP($A6,マスタ!$A:$F,2,0),"")</f>
        <v>LEDダウンライト 埋込穴φ150</v>
      </c>
      <c r="D6" s="8" t="str">
        <f>IFERROR(VLOOKUP($A6,マスタ!$A:$F,3,0),"")</f>
        <v>DL11L38-15W7BW-D</v>
      </c>
      <c r="E6" s="2">
        <f>IFERROR(VLOOKUP($A6,マスタ!$A:$F,4,0),"")</f>
        <v>9.8000000000000007</v>
      </c>
      <c r="F6" s="2">
        <f>IFERROR(VLOOKUP($A6,マスタ!$A:$F,5,0),"")</f>
        <v>1034</v>
      </c>
      <c r="G6" s="6">
        <f>IFERROR(VLOOKUP($A6,マスタ!$A:$F,6,0),"")</f>
        <v>105.51020408163265</v>
      </c>
      <c r="H6" s="2">
        <v>72</v>
      </c>
    </row>
    <row r="7" spans="1:8" x14ac:dyDescent="0.4">
      <c r="A7" s="4" t="s">
        <v>86</v>
      </c>
      <c r="B7" s="2">
        <v>13</v>
      </c>
      <c r="C7" s="8" t="str">
        <f>IFERROR(VLOOKUP($A7,マスタ!$A:$F,2,0),"")</f>
        <v>ＬＥＤ電球 E26 広配光 40形</v>
      </c>
      <c r="D7" s="8" t="str">
        <f>IFERROR(VLOOKUP($A7,マスタ!$A:$F,3,0),"")</f>
        <v>LDA5L-G-4T8</v>
      </c>
      <c r="E7" s="2">
        <f>IFERROR(VLOOKUP($A7,マスタ!$A:$F,4,0),"")</f>
        <v>4.5</v>
      </c>
      <c r="F7" s="2">
        <f>IFERROR(VLOOKUP($A7,マスタ!$A:$F,5,0),"")</f>
        <v>485</v>
      </c>
      <c r="G7" s="6">
        <f>IFERROR(VLOOKUP($A7,マスタ!$A:$F,6,0),"")</f>
        <v>107.77777777777777</v>
      </c>
      <c r="H7" s="2">
        <v>45</v>
      </c>
    </row>
    <row r="8" spans="1:8" x14ac:dyDescent="0.4">
      <c r="A8" s="4" t="s">
        <v>64</v>
      </c>
      <c r="B8" s="2">
        <v>14</v>
      </c>
      <c r="C8" s="8" t="str">
        <f>IFERROR(VLOOKUP($A8,マスタ!$A:$F,2,0),"")</f>
        <v>LED直管ランプ40形 代替</v>
      </c>
      <c r="D8" s="8" t="str">
        <f>IFERROR(VLOOKUP($A8,マスタ!$A:$F,3,0),"")</f>
        <v>LDG32T・N/14/25/19SP/C</v>
      </c>
      <c r="E8" s="2">
        <f>IFERROR(VLOOKUP($A8,マスタ!$A:$F,4,0),"")</f>
        <v>13.8</v>
      </c>
      <c r="F8" s="2">
        <f>IFERROR(VLOOKUP($A8,マスタ!$A:$F,5,0),"")</f>
        <v>2500</v>
      </c>
      <c r="G8" s="6">
        <f>IFERROR(VLOOKUP($A8,マスタ!$A:$F,6,0),"")</f>
        <v>181.15942028985506</v>
      </c>
      <c r="H8" s="2">
        <v>130</v>
      </c>
    </row>
    <row r="9" spans="1:8" x14ac:dyDescent="0.4">
      <c r="A9" s="4" t="s">
        <v>87</v>
      </c>
      <c r="B9" s="2">
        <v>15</v>
      </c>
      <c r="C9" s="8" t="str">
        <f>IFERROR(VLOOKUP($A9,マスタ!$A:$F,2,0),"")</f>
        <v>LEDスポットライト 本体黒</v>
      </c>
      <c r="D9" s="8" t="str">
        <f>IFERROR(VLOOKUP($A9,マスタ!$A:$F,3,0),"")</f>
        <v>LEDS-15112L-LS1</v>
      </c>
      <c r="E9" s="2">
        <f>IFERROR(VLOOKUP($A9,マスタ!$A:$F,4,0),"")</f>
        <v>13.7</v>
      </c>
      <c r="F9" s="2">
        <f>IFERROR(VLOOKUP($A9,マスタ!$A:$F,5,0),"")</f>
        <v>1220</v>
      </c>
      <c r="G9" s="6">
        <f>IFERROR(VLOOKUP($A9,マスタ!$A:$F,6,0),"")</f>
        <v>89.051094890510953</v>
      </c>
      <c r="H9" s="2">
        <v>133</v>
      </c>
    </row>
    <row r="10" spans="1:8" x14ac:dyDescent="0.4">
      <c r="A10" s="4" t="s">
        <v>88</v>
      </c>
      <c r="B10" s="2">
        <v>16</v>
      </c>
      <c r="C10" s="8" t="str">
        <f>IFERROR(VLOOKUP($A10,マスタ!$A:$F,2,0),"")</f>
        <v>対象外</v>
      </c>
      <c r="D10" s="8" t="str">
        <f>IFERROR(VLOOKUP($A10,マスタ!$A:$F,3,0),"")</f>
        <v>-</v>
      </c>
      <c r="E10" s="2" t="str">
        <f>IFERROR(VLOOKUP($A10,マスタ!$A:$F,4,0),"")</f>
        <v>-</v>
      </c>
      <c r="F10" s="2" t="str">
        <f>IFERROR(VLOOKUP($A10,マスタ!$A:$F,5,0),"")</f>
        <v>-</v>
      </c>
      <c r="G10" s="6" t="str">
        <f>IFERROR(VLOOKUP($A10,マスタ!$A:$F,6,0),"")</f>
        <v>-</v>
      </c>
      <c r="H10" s="2">
        <v>15</v>
      </c>
    </row>
    <row r="11" spans="1:8" x14ac:dyDescent="0.4">
      <c r="A11" s="4" t="s">
        <v>64</v>
      </c>
      <c r="B11" s="2">
        <v>17</v>
      </c>
      <c r="C11" s="8" t="str">
        <f>IFERROR(VLOOKUP($A11,マスタ!$A:$F,2,0),"")</f>
        <v>LED直管ランプ40形 代替</v>
      </c>
      <c r="D11" s="8" t="str">
        <f>IFERROR(VLOOKUP($A11,マスタ!$A:$F,3,0),"")</f>
        <v>LDG32T・N/14/25/19SP/C</v>
      </c>
      <c r="E11" s="2">
        <f>IFERROR(VLOOKUP($A11,マスタ!$A:$F,4,0),"")</f>
        <v>13.8</v>
      </c>
      <c r="F11" s="2">
        <f>IFERROR(VLOOKUP($A11,マスタ!$A:$F,5,0),"")</f>
        <v>2500</v>
      </c>
      <c r="G11" s="6">
        <f>IFERROR(VLOOKUP($A11,マスタ!$A:$F,6,0),"")</f>
        <v>181.15942028985506</v>
      </c>
      <c r="H11" s="2">
        <v>88</v>
      </c>
    </row>
    <row r="12" spans="1:8" x14ac:dyDescent="0.4">
      <c r="A12" s="4" t="s">
        <v>90</v>
      </c>
      <c r="B12" s="2">
        <v>18</v>
      </c>
      <c r="C12" s="8" t="str">
        <f>IFERROR(VLOOKUP($A12,マスタ!$A:$F,2,0),"")</f>
        <v>一体型ベースライト 40形 直付型 幅230mm 非常灯兼用</v>
      </c>
      <c r="D12" s="8" t="str">
        <f>IFERROR(VLOOKUP($A12,マスタ!$A:$F,3,0),"")</f>
        <v>MY-VKR450330/N AHTN</v>
      </c>
      <c r="E12" s="2">
        <f>IFERROR(VLOOKUP($A12,マスタ!$A:$F,4,0),"")</f>
        <v>33.200000000000003</v>
      </c>
      <c r="F12" s="2">
        <f>IFERROR(VLOOKUP($A12,マスタ!$A:$F,5,0),"")</f>
        <v>5150</v>
      </c>
      <c r="G12" s="6">
        <f>IFERROR(VLOOKUP($A12,マスタ!$A:$F,6,0),"")</f>
        <v>155.12048192771084</v>
      </c>
      <c r="H12" s="2">
        <v>15</v>
      </c>
    </row>
    <row r="13" spans="1:8" x14ac:dyDescent="0.4">
      <c r="A13" s="4" t="s">
        <v>64</v>
      </c>
      <c r="B13" s="2">
        <v>19</v>
      </c>
      <c r="C13" s="8" t="str">
        <f>IFERROR(VLOOKUP($A13,マスタ!$A:$F,2,0),"")</f>
        <v>LED直管ランプ40形 代替</v>
      </c>
      <c r="D13" s="8" t="str">
        <f>IFERROR(VLOOKUP($A13,マスタ!$A:$F,3,0),"")</f>
        <v>LDG32T・N/14/25/19SP/C</v>
      </c>
      <c r="E13" s="2">
        <f>IFERROR(VLOOKUP($A13,マスタ!$A:$F,4,0),"")</f>
        <v>13.8</v>
      </c>
      <c r="F13" s="2">
        <f>IFERROR(VLOOKUP($A13,マスタ!$A:$F,5,0),"")</f>
        <v>2500</v>
      </c>
      <c r="G13" s="6">
        <f>IFERROR(VLOOKUP($A13,マスタ!$A:$F,6,0),"")</f>
        <v>181.15942028985506</v>
      </c>
      <c r="H13" s="2">
        <v>17</v>
      </c>
    </row>
    <row r="14" spans="1:8" x14ac:dyDescent="0.4">
      <c r="A14" s="4" t="s">
        <v>64</v>
      </c>
      <c r="B14" s="2">
        <v>2</v>
      </c>
      <c r="C14" s="8" t="str">
        <f>IFERROR(VLOOKUP($A14,マスタ!$A:$F,2,0),"")</f>
        <v>LED直管ランプ40形 代替</v>
      </c>
      <c r="D14" s="8" t="str">
        <f>IFERROR(VLOOKUP($A14,マスタ!$A:$F,3,0),"")</f>
        <v>LDG32T・N/14/25/19SP/C</v>
      </c>
      <c r="E14" s="2">
        <f>IFERROR(VLOOKUP($A14,マスタ!$A:$F,4,0),"")</f>
        <v>13.8</v>
      </c>
      <c r="F14" s="2">
        <f>IFERROR(VLOOKUP($A14,マスタ!$A:$F,5,0),"")</f>
        <v>2500</v>
      </c>
      <c r="G14" s="6">
        <f>IFERROR(VLOOKUP($A14,マスタ!$A:$F,6,0),"")</f>
        <v>181.15942028985506</v>
      </c>
      <c r="H14" s="2">
        <v>68</v>
      </c>
    </row>
    <row r="15" spans="1:8" x14ac:dyDescent="0.4">
      <c r="A15" s="4" t="s">
        <v>94</v>
      </c>
      <c r="B15" s="2">
        <v>20</v>
      </c>
      <c r="C15" s="8" t="str">
        <f>IFERROR(VLOOKUP($A15,マスタ!$A:$F,2,0),"")</f>
        <v>LED直管ランプ15形 代替</v>
      </c>
      <c r="D15" s="8" t="str">
        <f>IFERROR(VLOOKUP($A15,マスタ!$A:$F,3,0),"")</f>
        <v>LDG15T･N･5/7V2</v>
      </c>
      <c r="E15" s="2">
        <f>IFERROR(VLOOKUP($A15,マスタ!$A:$F,4,0),"")</f>
        <v>4.8</v>
      </c>
      <c r="F15" s="2">
        <f>IFERROR(VLOOKUP($A15,マスタ!$A:$F,5,0),"")</f>
        <v>750</v>
      </c>
      <c r="G15" s="6">
        <f>IFERROR(VLOOKUP($A15,マスタ!$A:$F,6,0),"")</f>
        <v>156.25</v>
      </c>
      <c r="H15" s="2">
        <v>4</v>
      </c>
    </row>
    <row r="16" spans="1:8" x14ac:dyDescent="0.4">
      <c r="A16" s="4" t="s">
        <v>94</v>
      </c>
      <c r="B16" s="2">
        <v>21</v>
      </c>
      <c r="C16" s="8" t="str">
        <f>IFERROR(VLOOKUP($A16,マスタ!$A:$F,2,0),"")</f>
        <v>LED直管ランプ15形 代替</v>
      </c>
      <c r="D16" s="8" t="str">
        <f>IFERROR(VLOOKUP($A16,マスタ!$A:$F,3,0),"")</f>
        <v>LDG15T･N･5/7V2</v>
      </c>
      <c r="E16" s="2">
        <f>IFERROR(VLOOKUP($A16,マスタ!$A:$F,4,0),"")</f>
        <v>4.8</v>
      </c>
      <c r="F16" s="2">
        <f>IFERROR(VLOOKUP($A16,マスタ!$A:$F,5,0),"")</f>
        <v>750</v>
      </c>
      <c r="G16" s="6">
        <f>IFERROR(VLOOKUP($A16,マスタ!$A:$F,6,0),"")</f>
        <v>156.25</v>
      </c>
      <c r="H16" s="2">
        <v>7</v>
      </c>
    </row>
    <row r="17" spans="1:8" x14ac:dyDescent="0.4">
      <c r="A17" s="4" t="s">
        <v>95</v>
      </c>
      <c r="B17" s="2">
        <v>22</v>
      </c>
      <c r="C17" s="8" t="str">
        <f>IFERROR(VLOOKUP($A17,マスタ!$A:$F,2,0),"")</f>
        <v>ＬＥＤ電球 E17 広配光 60形</v>
      </c>
      <c r="D17" s="8" t="str">
        <f>IFERROR(VLOOKUP($A17,マスタ!$A:$F,3,0),"")</f>
        <v>LDA6L-G-E17-6T8</v>
      </c>
      <c r="E17" s="2">
        <f>IFERROR(VLOOKUP($A17,マスタ!$A:$F,4,0),"")</f>
        <v>5.6</v>
      </c>
      <c r="F17" s="2">
        <f>IFERROR(VLOOKUP($A17,マスタ!$A:$F,5,0),"")</f>
        <v>760</v>
      </c>
      <c r="G17" s="6">
        <f>IFERROR(VLOOKUP($A17,マスタ!$A:$F,6,0),"")</f>
        <v>135.71428571428572</v>
      </c>
      <c r="H17" s="2">
        <v>2</v>
      </c>
    </row>
    <row r="18" spans="1:8" x14ac:dyDescent="0.4">
      <c r="A18" s="4" t="s">
        <v>88</v>
      </c>
      <c r="B18" s="2">
        <v>23</v>
      </c>
      <c r="C18" s="8" t="str">
        <f>IFERROR(VLOOKUP($A18,マスタ!$A:$F,2,0),"")</f>
        <v>対象外</v>
      </c>
      <c r="D18" s="8" t="str">
        <f>IFERROR(VLOOKUP($A18,マスタ!$A:$F,3,0),"")</f>
        <v>-</v>
      </c>
      <c r="E18" s="2" t="str">
        <f>IFERROR(VLOOKUP($A18,マスタ!$A:$F,4,0),"")</f>
        <v>-</v>
      </c>
      <c r="F18" s="2" t="str">
        <f>IFERROR(VLOOKUP($A18,マスタ!$A:$F,5,0),"")</f>
        <v>-</v>
      </c>
      <c r="G18" s="6" t="str">
        <f>IFERROR(VLOOKUP($A18,マスタ!$A:$F,6,0),"")</f>
        <v>-</v>
      </c>
      <c r="H18" s="2">
        <v>4</v>
      </c>
    </row>
    <row r="19" spans="1:8" x14ac:dyDescent="0.4">
      <c r="A19" s="4" t="s">
        <v>455</v>
      </c>
      <c r="B19" s="2">
        <v>24</v>
      </c>
      <c r="C19" s="8" t="str">
        <f>IFERROR(VLOOKUP($A19,マスタ!$A:$F,2,0),"")</f>
        <v>ダウンライト□400</v>
      </c>
      <c r="D19" s="8" t="str">
        <f>IFERROR(VLOOKUP($A19,マスタ!$A:$F,3,0),"")</f>
        <v>XND9988SLZ LR9+特注RP□400→φ300</v>
      </c>
      <c r="E19" s="2">
        <f>IFERROR(VLOOKUP($A19,マスタ!$A:$F,4,0),"")</f>
        <v>104</v>
      </c>
      <c r="F19" s="2">
        <f>IFERROR(VLOOKUP($A19,マスタ!$A:$F,5,0),"")</f>
        <v>11510</v>
      </c>
      <c r="G19" s="6">
        <f>IFERROR(VLOOKUP($A19,マスタ!$A:$F,6,0),"")</f>
        <v>110.67307692307692</v>
      </c>
      <c r="H19" s="2">
        <v>10</v>
      </c>
    </row>
    <row r="20" spans="1:8" x14ac:dyDescent="0.4">
      <c r="A20" s="4" t="s">
        <v>64</v>
      </c>
      <c r="B20" s="2">
        <v>25</v>
      </c>
      <c r="C20" s="8" t="str">
        <f>IFERROR(VLOOKUP($A20,マスタ!$A:$F,2,0),"")</f>
        <v>LED直管ランプ40形 代替</v>
      </c>
      <c r="D20" s="8" t="str">
        <f>IFERROR(VLOOKUP($A20,マスタ!$A:$F,3,0),"")</f>
        <v>LDG32T・N/14/25/19SP/C</v>
      </c>
      <c r="E20" s="2">
        <f>IFERROR(VLOOKUP($A20,マスタ!$A:$F,4,0),"")</f>
        <v>13.8</v>
      </c>
      <c r="F20" s="2">
        <f>IFERROR(VLOOKUP($A20,マスタ!$A:$F,5,0),"")</f>
        <v>2500</v>
      </c>
      <c r="G20" s="6">
        <f>IFERROR(VLOOKUP($A20,マスタ!$A:$F,6,0),"")</f>
        <v>181.15942028985506</v>
      </c>
      <c r="H20" s="2">
        <v>18</v>
      </c>
    </row>
    <row r="21" spans="1:8" x14ac:dyDescent="0.4">
      <c r="A21" s="4" t="s">
        <v>97</v>
      </c>
      <c r="B21" s="2">
        <v>26</v>
      </c>
      <c r="C21" s="8" t="str">
        <f>IFERROR(VLOOKUP($A21,マスタ!$A:$F,2,0),"")</f>
        <v>一体型ベースライト 40形 トラフ型 非常灯兼用</v>
      </c>
      <c r="D21" s="8" t="str">
        <f>IFERROR(VLOOKUP($A21,マスタ!$A:$F,3,0),"")</f>
        <v>MY-LK425330C/N AHTN</v>
      </c>
      <c r="E21" s="2">
        <f>IFERROR(VLOOKUP($A21,マスタ!$A:$F,4,0),"")</f>
        <v>18.100000000000001</v>
      </c>
      <c r="F21" s="2">
        <f>IFERROR(VLOOKUP($A21,マスタ!$A:$F,5,0),"")</f>
        <v>2480</v>
      </c>
      <c r="G21" s="6">
        <f>IFERROR(VLOOKUP($A21,マスタ!$A:$F,6,0),"")</f>
        <v>137.01657458563534</v>
      </c>
      <c r="H21" s="2">
        <v>1</v>
      </c>
    </row>
    <row r="22" spans="1:8" x14ac:dyDescent="0.4">
      <c r="A22" s="4" t="s">
        <v>64</v>
      </c>
      <c r="B22" s="2">
        <v>27</v>
      </c>
      <c r="C22" s="8" t="str">
        <f>IFERROR(VLOOKUP($A22,マスタ!$A:$F,2,0),"")</f>
        <v>LED直管ランプ40形 代替</v>
      </c>
      <c r="D22" s="8" t="str">
        <f>IFERROR(VLOOKUP($A22,マスタ!$A:$F,3,0),"")</f>
        <v>LDG32T・N/14/25/19SP/C</v>
      </c>
      <c r="E22" s="2">
        <f>IFERROR(VLOOKUP($A22,マスタ!$A:$F,4,0),"")</f>
        <v>13.8</v>
      </c>
      <c r="F22" s="2">
        <f>IFERROR(VLOOKUP($A22,マスタ!$A:$F,5,0),"")</f>
        <v>2500</v>
      </c>
      <c r="G22" s="6">
        <f>IFERROR(VLOOKUP($A22,マスタ!$A:$F,6,0),"")</f>
        <v>181.15942028985506</v>
      </c>
      <c r="H22" s="2">
        <v>10</v>
      </c>
    </row>
    <row r="23" spans="1:8" x14ac:dyDescent="0.4">
      <c r="A23" s="4" t="s">
        <v>137</v>
      </c>
      <c r="B23" s="2">
        <v>28</v>
      </c>
      <c r="C23" s="8" t="str">
        <f>IFERROR(VLOOKUP($A23,マスタ!$A:$F,2,0),"")</f>
        <v>LEDランプ FPL36代替</v>
      </c>
      <c r="D23" s="8" t="str">
        <f>IFERROR(VLOOKUP($A23,マスタ!$A:$F,3,0),"")</f>
        <v>LDCP36N/10/15B/DPT</v>
      </c>
      <c r="E23" s="2">
        <f>IFERROR(VLOOKUP($A23,マスタ!$A:$F,4,0),"")</f>
        <v>10.4</v>
      </c>
      <c r="F23" s="2">
        <f>IFERROR(VLOOKUP($A23,マスタ!$A:$F,5,0),"")</f>
        <v>1500</v>
      </c>
      <c r="G23" s="6">
        <f>IFERROR(VLOOKUP($A23,マスタ!$A:$F,6,0),"")</f>
        <v>144.23076923076923</v>
      </c>
      <c r="H23" s="2">
        <v>8</v>
      </c>
    </row>
    <row r="24" spans="1:8" x14ac:dyDescent="0.4">
      <c r="A24" s="4" t="s">
        <v>99</v>
      </c>
      <c r="B24" s="2">
        <v>29</v>
      </c>
      <c r="C24" s="8" t="str">
        <f>IFERROR(VLOOKUP($A24,マスタ!$A:$F,2,0),"")</f>
        <v>LEDダウンライト 埋込穴φ100</v>
      </c>
      <c r="D24" s="8" t="str">
        <f>IFERROR(VLOOKUP($A24,マスタ!$A:$F,3,0),"")</f>
        <v>DL8N8-10W7BW-D</v>
      </c>
      <c r="E24" s="2">
        <f>IFERROR(VLOOKUP($A24,マスタ!$A:$F,4,0),"")</f>
        <v>7.3</v>
      </c>
      <c r="F24" s="2">
        <f>IFERROR(VLOOKUP($A24,マスタ!$A:$F,5,0),"")</f>
        <v>850</v>
      </c>
      <c r="G24" s="6">
        <f>IFERROR(VLOOKUP($A24,マスタ!$A:$F,6,0),"")</f>
        <v>116.43835616438356</v>
      </c>
      <c r="H24" s="2">
        <v>2</v>
      </c>
    </row>
    <row r="25" spans="1:8" x14ac:dyDescent="0.4">
      <c r="A25" s="4" t="s">
        <v>144</v>
      </c>
      <c r="B25" s="2">
        <v>3</v>
      </c>
      <c r="C25" s="8" t="str">
        <f>IFERROR(VLOOKUP($A25,マスタ!$A:$F,2,0),"")</f>
        <v>ＬＥＤ電球 E26 広配光 60形</v>
      </c>
      <c r="D25" s="8" t="str">
        <f>IFERROR(VLOOKUP($A25,マスタ!$A:$F,3,0),"")</f>
        <v>LDA7N-G-6T8</v>
      </c>
      <c r="E25" s="2">
        <f>IFERROR(VLOOKUP($A25,マスタ!$A:$F,4,0),"")</f>
        <v>7.1</v>
      </c>
      <c r="F25" s="2">
        <f>IFERROR(VLOOKUP($A25,マスタ!$A:$F,5,0),"")</f>
        <v>810</v>
      </c>
      <c r="G25" s="6">
        <f>IFERROR(VLOOKUP($A25,マスタ!$A:$F,6,0),"")</f>
        <v>114.08450704225352</v>
      </c>
      <c r="H25" s="2">
        <v>14</v>
      </c>
    </row>
    <row r="26" spans="1:8" x14ac:dyDescent="0.4">
      <c r="A26" s="4" t="s">
        <v>101</v>
      </c>
      <c r="B26" s="2">
        <v>30</v>
      </c>
      <c r="C26" s="8" t="str">
        <f>IFERROR(VLOOKUP($A26,マスタ!$A:$F,2,0),"")</f>
        <v>LEDペンダント</v>
      </c>
      <c r="D26" s="8" t="str">
        <f>IFERROR(VLOOKUP($A26,マスタ!$A:$F,3,0),"")</f>
        <v>DPN-41580YG</v>
      </c>
      <c r="E26" s="2">
        <f>IFERROR(VLOOKUP($A26,マスタ!$A:$F,4,0),"")</f>
        <v>6.2</v>
      </c>
      <c r="F26" s="2">
        <f>IFERROR(VLOOKUP($A26,マスタ!$A:$F,5,0),"")</f>
        <v>110</v>
      </c>
      <c r="G26" s="6">
        <f>IFERROR(VLOOKUP($A26,マスタ!$A:$F,6,0),"")</f>
        <v>17.741935483870968</v>
      </c>
      <c r="H26" s="2">
        <v>7</v>
      </c>
    </row>
    <row r="27" spans="1:8" x14ac:dyDescent="0.4">
      <c r="A27" s="4" t="s">
        <v>102</v>
      </c>
      <c r="B27" s="2">
        <v>31</v>
      </c>
      <c r="C27" s="8" t="str">
        <f>IFERROR(VLOOKUP($A27,マスタ!$A:$F,2,0),"")</f>
        <v>ＬＥＤ電球 E11 ハロゲンランプタイプ</v>
      </c>
      <c r="D27" s="8" t="str">
        <f>IFERROR(VLOOKUP($A27,マスタ!$A:$F,3,0),"")</f>
        <v>LDR3L-M-E11-V2</v>
      </c>
      <c r="E27" s="2">
        <f>IFERROR(VLOOKUP($A27,マスタ!$A:$F,4,0),"")</f>
        <v>3</v>
      </c>
      <c r="F27" s="2">
        <f>IFERROR(VLOOKUP($A27,マスタ!$A:$F,5,0),"")</f>
        <v>300</v>
      </c>
      <c r="G27" s="6">
        <f>IFERROR(VLOOKUP($A27,マスタ!$A:$F,6,0),"")</f>
        <v>100</v>
      </c>
      <c r="H27" s="2">
        <v>4</v>
      </c>
    </row>
    <row r="28" spans="1:8" x14ac:dyDescent="0.4">
      <c r="A28" s="4" t="s">
        <v>103</v>
      </c>
      <c r="B28" s="2">
        <v>32</v>
      </c>
      <c r="C28" s="8" t="str">
        <f>IFERROR(VLOOKUP($A28,マスタ!$A:$F,2,0),"")</f>
        <v>LEDダウンライト 埋込穴φ150</v>
      </c>
      <c r="D28" s="8" t="str">
        <f>IFERROR(VLOOKUP($A28,マスタ!$A:$F,3,0),"")</f>
        <v>DL11N8-15W7BW-D</v>
      </c>
      <c r="E28" s="2">
        <f>IFERROR(VLOOKUP($A28,マスタ!$A:$F,4,0),"")</f>
        <v>9.8000000000000007</v>
      </c>
      <c r="F28" s="2">
        <f>IFERROR(VLOOKUP($A28,マスタ!$A:$F,5,0),"")</f>
        <v>1100</v>
      </c>
      <c r="G28" s="6">
        <f>IFERROR(VLOOKUP($A28,マスタ!$A:$F,6,0),"")</f>
        <v>112.24489795918366</v>
      </c>
      <c r="H28" s="2">
        <v>105</v>
      </c>
    </row>
    <row r="29" spans="1:8" x14ac:dyDescent="0.4">
      <c r="A29" s="4" t="s">
        <v>104</v>
      </c>
      <c r="B29" s="2">
        <v>33</v>
      </c>
      <c r="C29" s="8" t="str">
        <f>IFERROR(VLOOKUP($A29,マスタ!$A:$F,2,0),"")</f>
        <v>LEDダウンライト  埋込φ150　軒下用</v>
      </c>
      <c r="D29" s="8" t="str">
        <f>IFERROR(VLOOKUP($A29,マスタ!$A:$F,3,0),"")</f>
        <v>EL-WD01/3(102LM)AHN</v>
      </c>
      <c r="E29" s="2">
        <f>IFERROR(VLOOKUP($A29,マスタ!$A:$F,4,0),"")</f>
        <v>6.8</v>
      </c>
      <c r="F29" s="2">
        <f>IFERROR(VLOOKUP($A29,マスタ!$A:$F,5,0),"")</f>
        <v>840</v>
      </c>
      <c r="G29" s="6">
        <f>IFERROR(VLOOKUP($A29,マスタ!$A:$F,6,0),"")</f>
        <v>123.52941176470588</v>
      </c>
      <c r="H29" s="2">
        <v>8</v>
      </c>
    </row>
    <row r="30" spans="1:8" x14ac:dyDescent="0.4">
      <c r="A30" s="4" t="s">
        <v>41</v>
      </c>
      <c r="B30" s="2">
        <v>34</v>
      </c>
      <c r="C30" s="8" t="str">
        <f>IFERROR(VLOOKUP($A30,マスタ!$A:$F,2,0),"")</f>
        <v>一体型ベースライト 40形 直付型 幅150mm　非常灯兼用</v>
      </c>
      <c r="D30" s="8" t="str">
        <f>IFERROR(VLOOKUP($A30,マスタ!$A:$F,3,0),"")</f>
        <v>IREL-LX3-170-25N-CL40</v>
      </c>
      <c r="E30" s="2">
        <f>IFERROR(VLOOKUP($A30,マスタ!$A:$F,4,0),"")</f>
        <v>16</v>
      </c>
      <c r="F30" s="2">
        <f>IFERROR(VLOOKUP($A30,マスタ!$A:$F,5,0),"")</f>
        <v>2500</v>
      </c>
      <c r="G30" s="6">
        <f>IFERROR(VLOOKUP($A30,マスタ!$A:$F,6,0),"")</f>
        <v>156.25</v>
      </c>
      <c r="H30" s="2">
        <v>2</v>
      </c>
    </row>
    <row r="31" spans="1:8" x14ac:dyDescent="0.4">
      <c r="A31" s="4" t="s">
        <v>105</v>
      </c>
      <c r="B31" s="2">
        <v>35</v>
      </c>
      <c r="C31" s="8" t="str">
        <f>IFERROR(VLOOKUP($A31,マスタ!$A:$F,2,0),"")</f>
        <v>標示灯+標示パネル</v>
      </c>
      <c r="D31" s="8" t="str">
        <f>IFERROR(VLOOKUP($A31,マスタ!$A:$F,3,0),"")</f>
        <v>NNF11930 LE1+FK11531</v>
      </c>
      <c r="E31" s="2">
        <f>IFERROR(VLOOKUP($A31,マスタ!$A:$F,4,0),"")</f>
        <v>5</v>
      </c>
      <c r="F31" s="2" t="str">
        <f>IFERROR(VLOOKUP($A31,マスタ!$A:$F,5,0),"")</f>
        <v>-</v>
      </c>
      <c r="G31" s="6" t="str">
        <f>IFERROR(VLOOKUP($A31,マスタ!$A:$F,6,0),"")</f>
        <v>-</v>
      </c>
      <c r="H31" s="2">
        <v>3</v>
      </c>
    </row>
    <row r="32" spans="1:8" x14ac:dyDescent="0.4">
      <c r="A32" s="4" t="s">
        <v>106</v>
      </c>
      <c r="B32" s="2">
        <v>36</v>
      </c>
      <c r="C32" s="8" t="str">
        <f>IFERROR(VLOOKUP($A32,マスタ!$A:$F,2,0),"")</f>
        <v>一体型ベースライト 40形 笠付トラフ型 非常灯兼用 電源別置形</v>
      </c>
      <c r="D32" s="8" t="str">
        <f>IFERROR(VLOOKUP($A32,マスタ!$A:$F,3,0),"")</f>
        <v>MY-HKR450330/N AHTN</v>
      </c>
      <c r="E32" s="2">
        <f>IFERROR(VLOOKUP($A32,マスタ!$A:$F,4,0),"")</f>
        <v>33.200000000000003</v>
      </c>
      <c r="F32" s="2">
        <f>IFERROR(VLOOKUP($A32,マスタ!$A:$F,5,0),"")</f>
        <v>5040</v>
      </c>
      <c r="G32" s="6">
        <f>IFERROR(VLOOKUP($A32,マスタ!$A:$F,6,0),"")</f>
        <v>151.80722891566265</v>
      </c>
      <c r="H32" s="2">
        <v>19</v>
      </c>
    </row>
    <row r="33" spans="1:8" x14ac:dyDescent="0.4">
      <c r="A33" s="4" t="s">
        <v>107</v>
      </c>
      <c r="B33" s="2">
        <v>37</v>
      </c>
      <c r="C33" s="8" t="str">
        <f>IFERROR(VLOOKUP($A33,マスタ!$A:$F,2,0),"")</f>
        <v>一体型ベースライト 20形 直付型 幅230mm 非常灯兼用</v>
      </c>
      <c r="D33" s="8" t="str">
        <f>IFERROR(VLOOKUP($A33,マスタ!$A:$F,3,0),"")</f>
        <v>IREL-LX3-170-20N-CL20W</v>
      </c>
      <c r="E33" s="2">
        <f>IFERROR(VLOOKUP($A33,マスタ!$A:$F,4,0),"")</f>
        <v>13.1</v>
      </c>
      <c r="F33" s="2">
        <f>IFERROR(VLOOKUP($A33,マスタ!$A:$F,5,0),"")</f>
        <v>2000</v>
      </c>
      <c r="G33" s="6">
        <f>IFERROR(VLOOKUP($A33,マスタ!$A:$F,6,0),"")</f>
        <v>152.67175572519085</v>
      </c>
      <c r="H33" s="2">
        <v>6</v>
      </c>
    </row>
    <row r="34" spans="1:8" x14ac:dyDescent="0.4">
      <c r="A34" s="4" t="s">
        <v>108</v>
      </c>
      <c r="B34" s="2">
        <v>38</v>
      </c>
      <c r="C34" s="8" t="str">
        <f>IFERROR(VLOOKUP($A34,マスタ!$A:$F,2,0),"")</f>
        <v>20形階段灯通路誘導灯 人感ｾﾝｻ付き段調光ﾀｲﾌﾟ</v>
      </c>
      <c r="D34" s="8" t="str">
        <f>IFERROR(VLOOKUP($A34,マスタ!$A:$F,3,0),"")</f>
        <v>MY-FHS208230A/NAHTN</v>
      </c>
      <c r="E34" s="2">
        <f>IFERROR(VLOOKUP($A34,マスタ!$A:$F,4,0),"")</f>
        <v>8</v>
      </c>
      <c r="F34" s="2">
        <f>IFERROR(VLOOKUP($A34,マスタ!$A:$F,5,0),"")</f>
        <v>800</v>
      </c>
      <c r="G34" s="6">
        <f>IFERROR(VLOOKUP($A34,マスタ!$A:$F,6,0),"")</f>
        <v>100</v>
      </c>
      <c r="H34" s="2">
        <v>15</v>
      </c>
    </row>
    <row r="35" spans="1:8" x14ac:dyDescent="0.4">
      <c r="A35" s="4" t="s">
        <v>109</v>
      </c>
      <c r="B35" s="2">
        <v>39</v>
      </c>
      <c r="C35" s="8" t="str">
        <f>IFERROR(VLOOKUP($A35,マスタ!$A:$F,2,0),"")</f>
        <v>一体型ベースライト 40形 直付型 幅150mm 非常灯兼用　防湿</v>
      </c>
      <c r="D35" s="8" t="str">
        <f>IFERROR(VLOOKUP($A35,マスタ!$A:$F,3,0),"")</f>
        <v>MY-WVH425430/N AHTN</v>
      </c>
      <c r="E35" s="2">
        <f>IFERROR(VLOOKUP($A35,マスタ!$A:$F,4,0),"")</f>
        <v>18.399999999999999</v>
      </c>
      <c r="F35" s="2">
        <f>IFERROR(VLOOKUP($A35,マスタ!$A:$F,5,0),"")</f>
        <v>2480</v>
      </c>
      <c r="G35" s="6">
        <f>IFERROR(VLOOKUP($A35,マスタ!$A:$F,6,0),"")</f>
        <v>134.78260869565219</v>
      </c>
      <c r="H35" s="2">
        <v>2</v>
      </c>
    </row>
    <row r="36" spans="1:8" x14ac:dyDescent="0.4">
      <c r="A36" s="4" t="s">
        <v>40</v>
      </c>
      <c r="B36" s="2">
        <v>4</v>
      </c>
      <c r="C36" s="8" t="str">
        <f>IFERROR(VLOOKUP($A36,マスタ!$A:$F,2,0),"")</f>
        <v>40形階段灯通路誘導灯　人感ｾﾝｻ付きﾀｲﾌﾟ</v>
      </c>
      <c r="D36" s="8" t="str">
        <f>IFERROR(VLOOKUP($A36,マスタ!$A:$F,3,0),"")</f>
        <v>MY-FHS425330A/NAHTN</v>
      </c>
      <c r="E36" s="2">
        <f>IFERROR(VLOOKUP($A36,マスタ!$A:$F,4,0),"")</f>
        <v>19.2</v>
      </c>
      <c r="F36" s="2">
        <f>IFERROR(VLOOKUP($A36,マスタ!$A:$F,5,0),"")</f>
        <v>2500</v>
      </c>
      <c r="G36" s="6">
        <f>IFERROR(VLOOKUP($A36,マスタ!$A:$F,6,0),"")</f>
        <v>130.20833333333334</v>
      </c>
      <c r="H36" s="2">
        <v>14</v>
      </c>
    </row>
    <row r="37" spans="1:8" x14ac:dyDescent="0.4">
      <c r="A37" s="4" t="s">
        <v>110</v>
      </c>
      <c r="B37" s="2">
        <v>40</v>
      </c>
      <c r="C37" s="8" t="str">
        <f>IFERROR(VLOOKUP($A37,マスタ!$A:$F,2,0),"")</f>
        <v>40形階段灯通路誘導灯 ガラスパネル　防湿</v>
      </c>
      <c r="D37" s="8" t="str">
        <f>IFERROR(VLOOKUP($A37,マスタ!$A:$F,3,0),"")</f>
        <v>NWFF41739J LE9</v>
      </c>
      <c r="E37" s="2">
        <f>IFERROR(VLOOKUP($A37,マスタ!$A:$F,4,0),"")</f>
        <v>26</v>
      </c>
      <c r="F37" s="2">
        <f>IFERROR(VLOOKUP($A37,マスタ!$A:$F,5,0),"")</f>
        <v>1970</v>
      </c>
      <c r="G37" s="6">
        <f>IFERROR(VLOOKUP($A37,マスタ!$A:$F,6,0),"")</f>
        <v>75.769230769230774</v>
      </c>
      <c r="H37" s="2">
        <v>3</v>
      </c>
    </row>
    <row r="38" spans="1:8" x14ac:dyDescent="0.4">
      <c r="A38" s="4" t="s">
        <v>111</v>
      </c>
      <c r="B38" s="2">
        <v>41</v>
      </c>
      <c r="C38" s="8" t="str">
        <f>IFERROR(VLOOKUP($A38,マスタ!$A:$F,2,0),"")</f>
        <v>一体型ベースライト 40形 直付型 幅150mm 非常灯兼用　防湿</v>
      </c>
      <c r="D38" s="8" t="str">
        <f>IFERROR(VLOOKUP($A38,マスタ!$A:$F,3,0),"")</f>
        <v>MY-WVH450430/N AHTN</v>
      </c>
      <c r="E38" s="2">
        <f>IFERROR(VLOOKUP($A38,マスタ!$A:$F,4,0),"")</f>
        <v>34.700000000000003</v>
      </c>
      <c r="F38" s="2">
        <f>IFERROR(VLOOKUP($A38,マスタ!$A:$F,5,0),"")</f>
        <v>4980</v>
      </c>
      <c r="G38" s="6">
        <f>IFERROR(VLOOKUP($A38,マスタ!$A:$F,6,0),"")</f>
        <v>143.51585014409221</v>
      </c>
      <c r="H38" s="2">
        <v>2</v>
      </c>
    </row>
    <row r="39" spans="1:8" x14ac:dyDescent="0.4">
      <c r="A39" s="4" t="s">
        <v>145</v>
      </c>
      <c r="B39" s="2">
        <v>42</v>
      </c>
      <c r="C39" s="8" t="str">
        <f>IFERROR(VLOOKUP($A39,マスタ!$A:$F,2,0),"")</f>
        <v>LED直管ランプ20形 ガラス直管</v>
      </c>
      <c r="D39" s="8" t="str">
        <f>IFERROR(VLOOKUP($A39,マスタ!$A:$F,3,0),"")</f>
        <v>LDGF20T・N/7/10P</v>
      </c>
      <c r="E39" s="2">
        <f>IFERROR(VLOOKUP($A39,マスタ!$A:$F,4,0),"")</f>
        <v>7</v>
      </c>
      <c r="F39" s="2">
        <f>IFERROR(VLOOKUP($A39,マスタ!$A:$F,5,0),"")</f>
        <v>1000</v>
      </c>
      <c r="G39" s="6">
        <f>IFERROR(VLOOKUP($A39,マスタ!$A:$F,6,0),"")</f>
        <v>142.85714285714286</v>
      </c>
      <c r="H39" s="2">
        <v>2</v>
      </c>
    </row>
    <row r="40" spans="1:8" x14ac:dyDescent="0.4">
      <c r="A40" s="4" t="s">
        <v>113</v>
      </c>
      <c r="B40" s="2">
        <v>43</v>
      </c>
      <c r="C40" s="8" t="str">
        <f>IFERROR(VLOOKUP($A40,マスタ!$A:$F,2,0),"")</f>
        <v>一体型ベースライト 20形 直付型 幅230mm 非常灯兼用　防湿</v>
      </c>
      <c r="D40" s="8" t="str">
        <f>IFERROR(VLOOKUP($A40,マスタ!$A:$F,3,0),"")</f>
        <v>MY-WVH215431/N AHTN</v>
      </c>
      <c r="E40" s="2">
        <f>IFERROR(VLOOKUP($A40,マスタ!$A:$F,4,0),"")</f>
        <v>12.9</v>
      </c>
      <c r="F40" s="2">
        <f>IFERROR(VLOOKUP($A40,マスタ!$A:$F,5,0),"")</f>
        <v>1530</v>
      </c>
      <c r="G40" s="6">
        <f>IFERROR(VLOOKUP($A40,マスタ!$A:$F,6,0),"")</f>
        <v>118.60465116279069</v>
      </c>
      <c r="H40" s="2">
        <v>1</v>
      </c>
    </row>
    <row r="41" spans="1:8" x14ac:dyDescent="0.4">
      <c r="A41" s="4" t="s">
        <v>116</v>
      </c>
      <c r="B41" s="2">
        <v>44</v>
      </c>
      <c r="C41" s="8" t="str">
        <f>IFERROR(VLOOKUP($A41,マスタ!$A:$F,2,0),"")</f>
        <v>一体型ベースライト 20形 直付型 幅230mm</v>
      </c>
      <c r="D41" s="8" t="str">
        <f>IFERROR(VLOOKUP($A41,マスタ!$A:$F,3,0),"")</f>
        <v>LX3-170-20N-CL20W</v>
      </c>
      <c r="E41" s="2">
        <f>IFERROR(VLOOKUP($A41,マスタ!$A:$F,4,0),"")</f>
        <v>12.6</v>
      </c>
      <c r="F41" s="2">
        <f>IFERROR(VLOOKUP($A41,マスタ!$A:$F,5,0),"")</f>
        <v>2000</v>
      </c>
      <c r="G41" s="6">
        <f>IFERROR(VLOOKUP($A41,マスタ!$A:$F,6,0),"")</f>
        <v>158.73015873015873</v>
      </c>
      <c r="H41" s="2">
        <v>5</v>
      </c>
    </row>
    <row r="42" spans="1:8" x14ac:dyDescent="0.4">
      <c r="A42" s="4" t="s">
        <v>115</v>
      </c>
      <c r="B42" s="2">
        <v>44</v>
      </c>
      <c r="C42" s="8" t="str">
        <f>IFERROR(VLOOKUP($A42,マスタ!$A:$F,2,0),"")</f>
        <v>非常用照明器具</v>
      </c>
      <c r="D42" s="8" t="str">
        <f>IFERROR(VLOOKUP($A42,マスタ!$A:$F,3,0),"")</f>
        <v>EL-CT31111</v>
      </c>
      <c r="E42" s="2" t="str">
        <f>IFERROR(VLOOKUP($A42,マスタ!$A:$F,4,0),"")</f>
        <v>-</v>
      </c>
      <c r="F42" s="2" t="str">
        <f>IFERROR(VLOOKUP($A42,マスタ!$A:$F,5,0),"")</f>
        <v>-</v>
      </c>
      <c r="G42" s="6" t="str">
        <f>IFERROR(VLOOKUP($A42,マスタ!$A:$F,6,0),"")</f>
        <v>-</v>
      </c>
      <c r="H42" s="2">
        <v>5</v>
      </c>
    </row>
    <row r="43" spans="1:8" x14ac:dyDescent="0.4">
      <c r="A43" s="4" t="s">
        <v>65</v>
      </c>
      <c r="B43" s="2">
        <v>45</v>
      </c>
      <c r="C43" s="8" t="str">
        <f>IFERROR(VLOOKUP($A43,マスタ!$A:$F,2,0),"")</f>
        <v>LED直管ランプ20形 代替</v>
      </c>
      <c r="D43" s="8" t="str">
        <f>IFERROR(VLOOKUP($A43,マスタ!$A:$F,3,0),"")</f>
        <v>LDG20T・N/6/10/19SL/C</v>
      </c>
      <c r="E43" s="2">
        <f>IFERROR(VLOOKUP($A43,マスタ!$A:$F,4,0),"")</f>
        <v>6.1</v>
      </c>
      <c r="F43" s="2">
        <f>IFERROR(VLOOKUP($A43,マスタ!$A:$F,5,0),"")</f>
        <v>1000</v>
      </c>
      <c r="G43" s="6">
        <f>IFERROR(VLOOKUP($A43,マスタ!$A:$F,6,0),"")</f>
        <v>163.9344262295082</v>
      </c>
      <c r="H43" s="2">
        <v>8</v>
      </c>
    </row>
    <row r="44" spans="1:8" x14ac:dyDescent="0.4">
      <c r="A44" s="4" t="s">
        <v>117</v>
      </c>
      <c r="B44" s="2">
        <v>46</v>
      </c>
      <c r="C44" s="8" t="str">
        <f>IFERROR(VLOOKUP($A44,マスタ!$A:$F,2,0),"")</f>
        <v>一体型ベースライト 20形 埋込型 幅300mm</v>
      </c>
      <c r="D44" s="8" t="str">
        <f>IFERROR(VLOOKUP($A44,マスタ!$A:$F,3,0),"")</f>
        <v>LX3-170-19N-UK20-W328</v>
      </c>
      <c r="E44" s="2">
        <f>IFERROR(VLOOKUP($A44,マスタ!$A:$F,4,0),"")</f>
        <v>12.6</v>
      </c>
      <c r="F44" s="2">
        <f>IFERROR(VLOOKUP($A44,マスタ!$A:$F,5,0),"")</f>
        <v>1960</v>
      </c>
      <c r="G44" s="6">
        <f>IFERROR(VLOOKUP($A44,マスタ!$A:$F,6,0),"")</f>
        <v>155.55555555555557</v>
      </c>
      <c r="H44" s="2">
        <v>3</v>
      </c>
    </row>
    <row r="45" spans="1:8" x14ac:dyDescent="0.4">
      <c r="A45" s="4" t="s">
        <v>115</v>
      </c>
      <c r="B45" s="2">
        <v>46</v>
      </c>
      <c r="C45" s="8" t="str">
        <f>IFERROR(VLOOKUP($A45,マスタ!$A:$F,2,0),"")</f>
        <v>非常用照明器具</v>
      </c>
      <c r="D45" s="8" t="str">
        <f>IFERROR(VLOOKUP($A45,マスタ!$A:$F,3,0),"")</f>
        <v>EL-CT31111</v>
      </c>
      <c r="E45" s="2" t="str">
        <f>IFERROR(VLOOKUP($A45,マスタ!$A:$F,4,0),"")</f>
        <v>-</v>
      </c>
      <c r="F45" s="2" t="str">
        <f>IFERROR(VLOOKUP($A45,マスタ!$A:$F,5,0),"")</f>
        <v>-</v>
      </c>
      <c r="G45" s="6" t="str">
        <f>IFERROR(VLOOKUP($A45,マスタ!$A:$F,6,0),"")</f>
        <v>-</v>
      </c>
      <c r="H45" s="2">
        <v>3</v>
      </c>
    </row>
    <row r="46" spans="1:8" x14ac:dyDescent="0.4">
      <c r="A46" s="4" t="s">
        <v>118</v>
      </c>
      <c r="B46" s="2">
        <v>47</v>
      </c>
      <c r="C46" s="8" t="str">
        <f>IFERROR(VLOOKUP($A46,マスタ!$A:$F,2,0),"")</f>
        <v>LEDダウンライト  埋込φ200＋RP</v>
      </c>
      <c r="D46" s="8" t="str">
        <f>IFERROR(VLOOKUP($A46,マスタ!$A:$F,3,0),"")</f>
        <v>DL90L308-20W8W-D+LZA-90842E</v>
      </c>
      <c r="E46" s="2">
        <f>IFERROR(VLOOKUP($A46,マスタ!$A:$F,4,0),"")</f>
        <v>60</v>
      </c>
      <c r="F46" s="2">
        <f>IFERROR(VLOOKUP($A46,マスタ!$A:$F,5,0),"")</f>
        <v>7452</v>
      </c>
      <c r="G46" s="6">
        <f>IFERROR(VLOOKUP($A46,マスタ!$A:$F,6,0),"")</f>
        <v>124.2</v>
      </c>
      <c r="H46" s="2">
        <v>31</v>
      </c>
    </row>
    <row r="47" spans="1:8" x14ac:dyDescent="0.4">
      <c r="A47" s="4" t="s">
        <v>119</v>
      </c>
      <c r="B47" s="2">
        <v>48</v>
      </c>
      <c r="C47" s="8" t="str">
        <f>IFERROR(VLOOKUP($A47,マスタ!$A:$F,2,0),"")</f>
        <v>LEDダウンライト  埋込φ200＋RP</v>
      </c>
      <c r="D47" s="8" t="str">
        <f>IFERROR(VLOOKUP($A47,マスタ!$A:$F,3,0),"")</f>
        <v>DL90N8-20W8W-D+LZA-90842E</v>
      </c>
      <c r="E47" s="2">
        <f>IFERROR(VLOOKUP($A47,マスタ!$A:$F,4,0),"")</f>
        <v>60</v>
      </c>
      <c r="F47" s="2">
        <f>IFERROR(VLOOKUP($A47,マスタ!$A:$F,5,0),"")</f>
        <v>8197</v>
      </c>
      <c r="G47" s="6">
        <f>IFERROR(VLOOKUP($A47,マスタ!$A:$F,6,0),"")</f>
        <v>136.61666666666667</v>
      </c>
      <c r="H47" s="2">
        <v>5</v>
      </c>
    </row>
    <row r="48" spans="1:8" x14ac:dyDescent="0.4">
      <c r="A48" s="4" t="s">
        <v>120</v>
      </c>
      <c r="B48" s="2">
        <v>49</v>
      </c>
      <c r="C48" s="8" t="str">
        <f>IFERROR(VLOOKUP($A48,マスタ!$A:$F,2,0),"")</f>
        <v>非常用照明器具</v>
      </c>
      <c r="D48" s="8" t="str">
        <f>IFERROR(VLOOKUP($A48,マスタ!$A:$F,3,0),"")</f>
        <v>IREL-DL10/100-W</v>
      </c>
      <c r="E48" s="2" t="str">
        <f>IFERROR(VLOOKUP($A48,マスタ!$A:$F,4,0),"")</f>
        <v>-</v>
      </c>
      <c r="F48" s="2" t="str">
        <f>IFERROR(VLOOKUP($A48,マスタ!$A:$F,5,0),"")</f>
        <v>-</v>
      </c>
      <c r="G48" s="6" t="str">
        <f>IFERROR(VLOOKUP($A48,マスタ!$A:$F,6,0),"")</f>
        <v>-</v>
      </c>
      <c r="H48" s="2">
        <v>10</v>
      </c>
    </row>
    <row r="49" spans="1:8" x14ac:dyDescent="0.4">
      <c r="A49" s="4" t="s">
        <v>121</v>
      </c>
      <c r="B49" s="2">
        <v>5</v>
      </c>
      <c r="C49" s="8" t="str">
        <f>IFERROR(VLOOKUP($A49,マスタ!$A:$F,2,0),"")</f>
        <v>ダウンライト□150 角形木枠</v>
      </c>
      <c r="D49" s="8" t="str">
        <f>IFERROR(VLOOKUP($A49,マスタ!$A:$F,3,0),"")</f>
        <v>EL-D13/3(550LM) AHTZ</v>
      </c>
      <c r="E49" s="2">
        <f>IFERROR(VLOOKUP($A49,マスタ!$A:$F,4,0),"")</f>
        <v>48.4</v>
      </c>
      <c r="F49" s="2">
        <f>IFERROR(VLOOKUP($A49,マスタ!$A:$F,5,0),"")</f>
        <v>5150</v>
      </c>
      <c r="G49" s="6">
        <f>IFERROR(VLOOKUP($A49,マスタ!$A:$F,6,0),"")</f>
        <v>106.40495867768595</v>
      </c>
      <c r="H49" s="2">
        <v>2</v>
      </c>
    </row>
    <row r="50" spans="1:8" x14ac:dyDescent="0.4">
      <c r="A50" s="4" t="s">
        <v>122</v>
      </c>
      <c r="B50" s="2">
        <v>50</v>
      </c>
      <c r="C50" s="8" t="str">
        <f>IFERROR(VLOOKUP($A50,マスタ!$A:$F,2,0),"")</f>
        <v>LEDダウンライト 埋込穴φ200+RP</v>
      </c>
      <c r="D50" s="8" t="str">
        <f>IFERROR(VLOOKUP($A50,マスタ!$A:$F,3,0),"")</f>
        <v>DL33L308-20W8W-D+LZA-90433E</v>
      </c>
      <c r="E50" s="2">
        <f>IFERROR(VLOOKUP($A50,マスタ!$A:$F,4,0),"")</f>
        <v>27.5</v>
      </c>
      <c r="F50" s="2">
        <f>IFERROR(VLOOKUP($A50,マスタ!$A:$F,5,0),"")</f>
        <v>2587</v>
      </c>
      <c r="G50" s="6">
        <f>IFERROR(VLOOKUP($A50,マスタ!$A:$F,6,0),"")</f>
        <v>94.072727272727278</v>
      </c>
      <c r="H50" s="2">
        <v>1</v>
      </c>
    </row>
    <row r="51" spans="1:8" x14ac:dyDescent="0.4">
      <c r="A51" s="4" t="s">
        <v>123</v>
      </c>
      <c r="B51" s="2">
        <v>51</v>
      </c>
      <c r="C51" s="8" t="str">
        <f>IFERROR(VLOOKUP($A51,マスタ!$A:$F,2,0),"")</f>
        <v>ＬＥＤ電球 E26 全方向 60形 調光器対応</v>
      </c>
      <c r="D51" s="8" t="str">
        <f>IFERROR(VLOOKUP($A51,マスタ!$A:$F,3,0),"")</f>
        <v>LDA8L-G/W/D-6V1</v>
      </c>
      <c r="E51" s="2">
        <f>IFERROR(VLOOKUP($A51,マスタ!$A:$F,4,0),"")</f>
        <v>7.7</v>
      </c>
      <c r="F51" s="2">
        <f>IFERROR(VLOOKUP($A51,マスタ!$A:$F,5,0),"")</f>
        <v>810</v>
      </c>
      <c r="G51" s="6">
        <f>IFERROR(VLOOKUP($A51,マスタ!$A:$F,6,0),"")</f>
        <v>105.1948051948052</v>
      </c>
      <c r="H51" s="2">
        <v>6</v>
      </c>
    </row>
    <row r="52" spans="1:8" x14ac:dyDescent="0.4">
      <c r="A52" s="4" t="s">
        <v>64</v>
      </c>
      <c r="B52" s="2">
        <v>52</v>
      </c>
      <c r="C52" s="8" t="str">
        <f>IFERROR(VLOOKUP($A52,マスタ!$A:$F,2,0),"")</f>
        <v>LED直管ランプ40形 代替</v>
      </c>
      <c r="D52" s="8" t="str">
        <f>IFERROR(VLOOKUP($A52,マスタ!$A:$F,3,0),"")</f>
        <v>LDG32T・N/14/25/19SP/C</v>
      </c>
      <c r="E52" s="2">
        <f>IFERROR(VLOOKUP($A52,マスタ!$A:$F,4,0),"")</f>
        <v>13.8</v>
      </c>
      <c r="F52" s="2">
        <f>IFERROR(VLOOKUP($A52,マスタ!$A:$F,5,0),"")</f>
        <v>2500</v>
      </c>
      <c r="G52" s="6">
        <f>IFERROR(VLOOKUP($A52,マスタ!$A:$F,6,0),"")</f>
        <v>181.15942028985506</v>
      </c>
      <c r="H52" s="2">
        <v>4</v>
      </c>
    </row>
    <row r="53" spans="1:8" x14ac:dyDescent="0.4">
      <c r="A53" s="4" t="s">
        <v>125</v>
      </c>
      <c r="B53" s="2">
        <v>53</v>
      </c>
      <c r="C53" s="8" t="str">
        <f>IFERROR(VLOOKUP($A53,マスタ!$A:$F,2,0),"")</f>
        <v>一体型ベースライト 40形 埋込型 幅300mm 非常灯兼用 電源別置形</v>
      </c>
      <c r="D53" s="8" t="str">
        <f>IFERROR(VLOOKUP($A53,マスタ!$A:$F,3,0),"")</f>
        <v>MY-BKR450330/N AHTN</v>
      </c>
      <c r="E53" s="2">
        <f>IFERROR(VLOOKUP($A53,マスタ!$A:$F,4,0),"")</f>
        <v>33.200000000000003</v>
      </c>
      <c r="F53" s="2">
        <f>IFERROR(VLOOKUP($A53,マスタ!$A:$F,5,0),"")</f>
        <v>5040</v>
      </c>
      <c r="G53" s="6">
        <f>IFERROR(VLOOKUP($A53,マスタ!$A:$F,6,0),"")</f>
        <v>151.80722891566265</v>
      </c>
      <c r="H53" s="2">
        <v>1</v>
      </c>
    </row>
    <row r="54" spans="1:8" x14ac:dyDescent="0.4">
      <c r="A54" s="4" t="s">
        <v>125</v>
      </c>
      <c r="B54" s="2">
        <v>54</v>
      </c>
      <c r="C54" s="8" t="str">
        <f>IFERROR(VLOOKUP($A54,マスタ!$A:$F,2,0),"")</f>
        <v>一体型ベースライト 40形 埋込型 幅300mm 非常灯兼用 電源別置形</v>
      </c>
      <c r="D54" s="8" t="str">
        <f>IFERROR(VLOOKUP($A54,マスタ!$A:$F,3,0),"")</f>
        <v>MY-BKR450330/N AHTN</v>
      </c>
      <c r="E54" s="2">
        <f>IFERROR(VLOOKUP($A54,マスタ!$A:$F,4,0),"")</f>
        <v>33.200000000000003</v>
      </c>
      <c r="F54" s="2">
        <f>IFERROR(VLOOKUP($A54,マスタ!$A:$F,5,0),"")</f>
        <v>5040</v>
      </c>
      <c r="G54" s="6">
        <f>IFERROR(VLOOKUP($A54,マスタ!$A:$F,6,0),"")</f>
        <v>151.80722891566265</v>
      </c>
      <c r="H54" s="2">
        <v>20</v>
      </c>
    </row>
    <row r="55" spans="1:8" x14ac:dyDescent="0.4">
      <c r="A55" s="4" t="s">
        <v>64</v>
      </c>
      <c r="B55" s="2">
        <v>55</v>
      </c>
      <c r="C55" s="8" t="str">
        <f>IFERROR(VLOOKUP($A55,マスタ!$A:$F,2,0),"")</f>
        <v>LED直管ランプ40形 代替</v>
      </c>
      <c r="D55" s="8" t="str">
        <f>IFERROR(VLOOKUP($A55,マスタ!$A:$F,3,0),"")</f>
        <v>LDG32T・N/14/25/19SP/C</v>
      </c>
      <c r="E55" s="2">
        <f>IFERROR(VLOOKUP($A55,マスタ!$A:$F,4,0),"")</f>
        <v>13.8</v>
      </c>
      <c r="F55" s="2">
        <f>IFERROR(VLOOKUP($A55,マスタ!$A:$F,5,0),"")</f>
        <v>2500</v>
      </c>
      <c r="G55" s="6">
        <f>IFERROR(VLOOKUP($A55,マスタ!$A:$F,6,0),"")</f>
        <v>181.15942028985506</v>
      </c>
      <c r="H55" s="2">
        <v>48</v>
      </c>
    </row>
    <row r="56" spans="1:8" x14ac:dyDescent="0.4">
      <c r="A56" s="4" t="s">
        <v>144</v>
      </c>
      <c r="B56" s="2">
        <v>56</v>
      </c>
      <c r="C56" s="8" t="str">
        <f>IFERROR(VLOOKUP($A56,マスタ!$A:$F,2,0),"")</f>
        <v>ＬＥＤ電球 E26 広配光 60形</v>
      </c>
      <c r="D56" s="8" t="str">
        <f>IFERROR(VLOOKUP($A56,マスタ!$A:$F,3,0),"")</f>
        <v>LDA7N-G-6T8</v>
      </c>
      <c r="E56" s="2">
        <f>IFERROR(VLOOKUP($A56,マスタ!$A:$F,4,0),"")</f>
        <v>7.1</v>
      </c>
      <c r="F56" s="2">
        <f>IFERROR(VLOOKUP($A56,マスタ!$A:$F,5,0),"")</f>
        <v>810</v>
      </c>
      <c r="G56" s="6">
        <f>IFERROR(VLOOKUP($A56,マスタ!$A:$F,6,0),"")</f>
        <v>114.08450704225352</v>
      </c>
      <c r="H56" s="2">
        <v>2</v>
      </c>
    </row>
    <row r="57" spans="1:8" x14ac:dyDescent="0.4">
      <c r="A57" s="4" t="s">
        <v>146</v>
      </c>
      <c r="B57" s="2">
        <v>57</v>
      </c>
      <c r="C57" s="8" t="str">
        <f>IFERROR(VLOOKUP($A57,マスタ!$A:$F,2,0),"")</f>
        <v>ＬＥＤ電球 E26 広配光 60形</v>
      </c>
      <c r="D57" s="8" t="str">
        <f>IFERROR(VLOOKUP($A57,マスタ!$A:$F,3,0),"")</f>
        <v>LDA7L-G-6T8</v>
      </c>
      <c r="E57" s="2">
        <f>IFERROR(VLOOKUP($A57,マスタ!$A:$F,4,0),"")</f>
        <v>7.1</v>
      </c>
      <c r="F57" s="2">
        <f>IFERROR(VLOOKUP($A57,マスタ!$A:$F,5,0),"")</f>
        <v>810</v>
      </c>
      <c r="G57" s="6">
        <f>IFERROR(VLOOKUP($A57,マスタ!$A:$F,6,0),"")</f>
        <v>114.08450704225352</v>
      </c>
      <c r="H57" s="2">
        <v>4</v>
      </c>
    </row>
    <row r="58" spans="1:8" x14ac:dyDescent="0.4">
      <c r="A58" s="4" t="s">
        <v>128</v>
      </c>
      <c r="B58" s="2">
        <v>58</v>
      </c>
      <c r="C58" s="8" t="str">
        <f>IFERROR(VLOOKUP($A58,マスタ!$A:$F,2,0),"")</f>
        <v>ＬＥＤ電球 E26 ボール球 60形</v>
      </c>
      <c r="D58" s="8" t="str">
        <f>IFERROR(VLOOKUP($A58,マスタ!$A:$F,3,0),"")</f>
        <v>LDG7L-G-6V4</v>
      </c>
      <c r="E58" s="2">
        <f>IFERROR(VLOOKUP($A58,マスタ!$A:$F,4,0),"")</f>
        <v>6.9</v>
      </c>
      <c r="F58" s="2">
        <f>IFERROR(VLOOKUP($A58,マスタ!$A:$F,5,0),"")</f>
        <v>700</v>
      </c>
      <c r="G58" s="6">
        <f>IFERROR(VLOOKUP($A58,マスタ!$A:$F,6,0),"")</f>
        <v>101.44927536231883</v>
      </c>
      <c r="H58" s="2">
        <v>41</v>
      </c>
    </row>
    <row r="59" spans="1:8" x14ac:dyDescent="0.4">
      <c r="A59" s="4" t="s">
        <v>145</v>
      </c>
      <c r="B59" s="2">
        <v>59</v>
      </c>
      <c r="C59" s="8" t="str">
        <f>IFERROR(VLOOKUP($A59,マスタ!$A:$F,2,0),"")</f>
        <v>LED直管ランプ20形 ガラス直管</v>
      </c>
      <c r="D59" s="8" t="str">
        <f>IFERROR(VLOOKUP($A59,マスタ!$A:$F,3,0),"")</f>
        <v>LDGF20T・N/7/10P</v>
      </c>
      <c r="E59" s="2">
        <f>IFERROR(VLOOKUP($A59,マスタ!$A:$F,4,0),"")</f>
        <v>7</v>
      </c>
      <c r="F59" s="2">
        <f>IFERROR(VLOOKUP($A59,マスタ!$A:$F,5,0),"")</f>
        <v>1000</v>
      </c>
      <c r="G59" s="6">
        <f>IFERROR(VLOOKUP($A59,マスタ!$A:$F,6,0),"")</f>
        <v>142.85714285714286</v>
      </c>
      <c r="H59" s="2">
        <v>2</v>
      </c>
    </row>
    <row r="60" spans="1:8" x14ac:dyDescent="0.4">
      <c r="A60" s="4" t="s">
        <v>95</v>
      </c>
      <c r="B60" s="2">
        <v>6</v>
      </c>
      <c r="C60" s="8" t="str">
        <f>IFERROR(VLOOKUP($A60,マスタ!$A:$F,2,0),"")</f>
        <v>ＬＥＤ電球 E17 広配光 60形</v>
      </c>
      <c r="D60" s="8" t="str">
        <f>IFERROR(VLOOKUP($A60,マスタ!$A:$F,3,0),"")</f>
        <v>LDA6L-G-E17-6T8</v>
      </c>
      <c r="E60" s="2">
        <f>IFERROR(VLOOKUP($A60,マスタ!$A:$F,4,0),"")</f>
        <v>5.6</v>
      </c>
      <c r="F60" s="2">
        <f>IFERROR(VLOOKUP($A60,マスタ!$A:$F,5,0),"")</f>
        <v>760</v>
      </c>
      <c r="G60" s="6">
        <f>IFERROR(VLOOKUP($A60,マスタ!$A:$F,6,0),"")</f>
        <v>135.71428571428572</v>
      </c>
      <c r="H60" s="2">
        <v>4</v>
      </c>
    </row>
    <row r="61" spans="1:8" x14ac:dyDescent="0.4">
      <c r="A61" s="4" t="s">
        <v>147</v>
      </c>
      <c r="B61" s="2">
        <v>60</v>
      </c>
      <c r="C61" s="8" t="str">
        <f>IFERROR(VLOOKUP($A61,マスタ!$A:$F,2,0),"")</f>
        <v>LED直管ランプ40形 ガラス直管</v>
      </c>
      <c r="D61" s="8" t="str">
        <f>IFERROR(VLOOKUP($A61,マスタ!$A:$F,3,0),"")</f>
        <v>LDGF40T･N/17/25P</v>
      </c>
      <c r="E61" s="2">
        <f>IFERROR(VLOOKUP($A61,マスタ!$A:$F,4,0),"")</f>
        <v>16.8</v>
      </c>
      <c r="F61" s="2">
        <f>IFERROR(VLOOKUP($A61,マスタ!$A:$F,5,0),"")</f>
        <v>2500</v>
      </c>
      <c r="G61" s="6">
        <f>IFERROR(VLOOKUP($A61,マスタ!$A:$F,6,0),"")</f>
        <v>148.8095238095238</v>
      </c>
      <c r="H61" s="2">
        <v>1</v>
      </c>
    </row>
    <row r="62" spans="1:8" x14ac:dyDescent="0.4">
      <c r="A62" s="4" t="s">
        <v>129</v>
      </c>
      <c r="B62" s="2">
        <v>64</v>
      </c>
      <c r="C62" s="8" t="str">
        <f>IFERROR(VLOOKUP($A62,マスタ!$A:$F,2,0),"")</f>
        <v>一体型ベースライト 20形 直付下面開放型 幅250mm</v>
      </c>
      <c r="D62" s="8" t="str">
        <f>IFERROR(VLOOKUP($A62,マスタ!$A:$F,3,0),"")</f>
        <v>LX3-170-19N-KK20-W250</v>
      </c>
      <c r="E62" s="2">
        <f>IFERROR(VLOOKUP($A62,マスタ!$A:$F,4,0),"")</f>
        <v>12.6</v>
      </c>
      <c r="F62" s="2">
        <f>IFERROR(VLOOKUP($A62,マスタ!$A:$F,5,0),"")</f>
        <v>1960</v>
      </c>
      <c r="G62" s="6">
        <f>IFERROR(VLOOKUP($A62,マスタ!$A:$F,6,0),"")</f>
        <v>155.55555555555557</v>
      </c>
      <c r="H62" s="2">
        <v>1</v>
      </c>
    </row>
    <row r="63" spans="1:8" x14ac:dyDescent="0.4">
      <c r="A63" s="4" t="s">
        <v>130</v>
      </c>
      <c r="B63" s="2">
        <v>64</v>
      </c>
      <c r="C63" s="8" t="str">
        <f>IFERROR(VLOOKUP($A63,マスタ!$A:$F,2,0),"")</f>
        <v>非常用照明器具</v>
      </c>
      <c r="D63" s="8" t="str">
        <f>IFERROR(VLOOKUP($A63,マスタ!$A:$F,3,0),"")</f>
        <v>EL-CB30111B</v>
      </c>
      <c r="E63" s="2" t="str">
        <f>IFERROR(VLOOKUP($A63,マスタ!$A:$F,4,0),"")</f>
        <v>-</v>
      </c>
      <c r="F63" s="2" t="str">
        <f>IFERROR(VLOOKUP($A63,マスタ!$A:$F,5,0),"")</f>
        <v>-</v>
      </c>
      <c r="G63" s="6" t="str">
        <f>IFERROR(VLOOKUP($A63,マスタ!$A:$F,6,0),"")</f>
        <v>-</v>
      </c>
      <c r="H63" s="2">
        <v>1</v>
      </c>
    </row>
    <row r="64" spans="1:8" x14ac:dyDescent="0.4">
      <c r="A64" s="4" t="s">
        <v>65</v>
      </c>
      <c r="B64" s="2">
        <v>65</v>
      </c>
      <c r="C64" s="8" t="str">
        <f>IFERROR(VLOOKUP($A64,マスタ!$A:$F,2,0),"")</f>
        <v>LED直管ランプ20形 代替</v>
      </c>
      <c r="D64" s="8" t="str">
        <f>IFERROR(VLOOKUP($A64,マスタ!$A:$F,3,0),"")</f>
        <v>LDG20T・N/6/10/19SL/C</v>
      </c>
      <c r="E64" s="2">
        <f>IFERROR(VLOOKUP($A64,マスタ!$A:$F,4,0),"")</f>
        <v>6.1</v>
      </c>
      <c r="F64" s="2">
        <f>IFERROR(VLOOKUP($A64,マスタ!$A:$F,5,0),"")</f>
        <v>1000</v>
      </c>
      <c r="G64" s="6">
        <f>IFERROR(VLOOKUP($A64,マスタ!$A:$F,6,0),"")</f>
        <v>163.9344262295082</v>
      </c>
      <c r="H64" s="2">
        <v>2</v>
      </c>
    </row>
    <row r="65" spans="1:8" x14ac:dyDescent="0.4">
      <c r="A65" s="4" t="s">
        <v>64</v>
      </c>
      <c r="B65" s="2">
        <v>66</v>
      </c>
      <c r="C65" s="8" t="str">
        <f>IFERROR(VLOOKUP($A65,マスタ!$A:$F,2,0),"")</f>
        <v>LED直管ランプ40形 代替</v>
      </c>
      <c r="D65" s="8" t="str">
        <f>IFERROR(VLOOKUP($A65,マスタ!$A:$F,3,0),"")</f>
        <v>LDG32T・N/14/25/19SP/C</v>
      </c>
      <c r="E65" s="2">
        <f>IFERROR(VLOOKUP($A65,マスタ!$A:$F,4,0),"")</f>
        <v>13.8</v>
      </c>
      <c r="F65" s="2">
        <f>IFERROR(VLOOKUP($A65,マスタ!$A:$F,5,0),"")</f>
        <v>2500</v>
      </c>
      <c r="G65" s="6">
        <f>IFERROR(VLOOKUP($A65,マスタ!$A:$F,6,0),"")</f>
        <v>181.15942028985506</v>
      </c>
      <c r="H65" s="2">
        <v>3</v>
      </c>
    </row>
    <row r="66" spans="1:8" x14ac:dyDescent="0.4">
      <c r="A66" s="4" t="s">
        <v>456</v>
      </c>
      <c r="B66" s="2">
        <v>67</v>
      </c>
      <c r="C66" s="8" t="str">
        <f>IFERROR(VLOOKUP($A66,マスタ!$A:$F,2,0),"")</f>
        <v>20形ベースライト　直付　非常灯兼用</v>
      </c>
      <c r="D66" s="8" t="str">
        <f>IFERROR(VLOOKUP($A66,マスタ!$A:$F,3,0),"")</f>
        <v>IREL-LX3-170-10N-CL20</v>
      </c>
      <c r="E66" s="2">
        <f>IFERROR(VLOOKUP($A66,マスタ!$A:$F,4,0),"")</f>
        <v>6.6</v>
      </c>
      <c r="F66" s="2">
        <f>IFERROR(VLOOKUP($A66,マスタ!$A:$F,5,0),"")</f>
        <v>1000</v>
      </c>
      <c r="G66" s="6">
        <f>IFERROR(VLOOKUP($A66,マスタ!$A:$F,6,0),"")</f>
        <v>151.51515151515153</v>
      </c>
      <c r="H66" s="2">
        <v>1</v>
      </c>
    </row>
    <row r="67" spans="1:8" x14ac:dyDescent="0.4">
      <c r="A67" s="4" t="s">
        <v>131</v>
      </c>
      <c r="B67" s="2">
        <v>68</v>
      </c>
      <c r="C67" s="8" t="str">
        <f>IFERROR(VLOOKUP($A67,マスタ!$A:$F,2,0),"")</f>
        <v>ＬＥＤ電球 E26 広配光 100形</v>
      </c>
      <c r="D67" s="8" t="str">
        <f>IFERROR(VLOOKUP($A67,マスタ!$A:$F,3,0),"")</f>
        <v>LDA12L-G-10T8</v>
      </c>
      <c r="E67" s="2">
        <f>IFERROR(VLOOKUP($A67,マスタ!$A:$F,4,0),"")</f>
        <v>11.7</v>
      </c>
      <c r="F67" s="2">
        <f>IFERROR(VLOOKUP($A67,マスタ!$A:$F,5,0),"")</f>
        <v>1520</v>
      </c>
      <c r="G67" s="6">
        <f>IFERROR(VLOOKUP($A67,マスタ!$A:$F,6,0),"")</f>
        <v>129.91452991452994</v>
      </c>
      <c r="H67" s="2">
        <v>8</v>
      </c>
    </row>
    <row r="68" spans="1:8" x14ac:dyDescent="0.4">
      <c r="A68" s="4" t="s">
        <v>64</v>
      </c>
      <c r="B68" s="2">
        <v>69</v>
      </c>
      <c r="C68" s="8" t="str">
        <f>IFERROR(VLOOKUP($A68,マスタ!$A:$F,2,0),"")</f>
        <v>LED直管ランプ40形 代替</v>
      </c>
      <c r="D68" s="8" t="str">
        <f>IFERROR(VLOOKUP($A68,マスタ!$A:$F,3,0),"")</f>
        <v>LDG32T・N/14/25/19SP/C</v>
      </c>
      <c r="E68" s="2">
        <f>IFERROR(VLOOKUP($A68,マスタ!$A:$F,4,0),"")</f>
        <v>13.8</v>
      </c>
      <c r="F68" s="2">
        <f>IFERROR(VLOOKUP($A68,マスタ!$A:$F,5,0),"")</f>
        <v>2500</v>
      </c>
      <c r="G68" s="6">
        <f>IFERROR(VLOOKUP($A68,マスタ!$A:$F,6,0),"")</f>
        <v>181.15942028985506</v>
      </c>
      <c r="H68" s="2">
        <v>1</v>
      </c>
    </row>
    <row r="69" spans="1:8" x14ac:dyDescent="0.4">
      <c r="A69" s="4" t="s">
        <v>132</v>
      </c>
      <c r="B69" s="2">
        <v>7</v>
      </c>
      <c r="C69" s="8" t="str">
        <f>IFERROR(VLOOKUP($A69,マスタ!$A:$F,2,0),"")</f>
        <v>非常用照明器具+RP</v>
      </c>
      <c r="D69" s="8" t="str">
        <f>IFERROR(VLOOKUP($A69,マスタ!$A:$F,3,0),"")</f>
        <v>NNFB87609+FK80002</v>
      </c>
      <c r="E69" s="2" t="str">
        <f>IFERROR(VLOOKUP($A69,マスタ!$A:$F,4,0),"")</f>
        <v>-</v>
      </c>
      <c r="F69" s="2" t="str">
        <f>IFERROR(VLOOKUP($A69,マスタ!$A:$F,5,0),"")</f>
        <v>-</v>
      </c>
      <c r="G69" s="6" t="str">
        <f>IFERROR(VLOOKUP($A69,マスタ!$A:$F,6,0),"")</f>
        <v>-</v>
      </c>
      <c r="H69" s="2">
        <v>9</v>
      </c>
    </row>
    <row r="70" spans="1:8" x14ac:dyDescent="0.4">
      <c r="A70" s="4" t="s">
        <v>133</v>
      </c>
      <c r="B70" s="2">
        <v>70</v>
      </c>
      <c r="C70" s="8" t="str">
        <f>IFERROR(VLOOKUP($A70,マスタ!$A:$F,2,0),"")</f>
        <v>一体型ベースライト 20形 トラフ型</v>
      </c>
      <c r="D70" s="8" t="str">
        <f>IFERROR(VLOOKUP($A70,マスタ!$A:$F,3,0),"")</f>
        <v>LX3-170-20N-TR20</v>
      </c>
      <c r="E70" s="2">
        <f>IFERROR(VLOOKUP($A70,マスタ!$A:$F,4,0),"")</f>
        <v>12.6</v>
      </c>
      <c r="F70" s="2">
        <f>IFERROR(VLOOKUP($A70,マスタ!$A:$F,5,0),"")</f>
        <v>2000</v>
      </c>
      <c r="G70" s="6">
        <f>IFERROR(VLOOKUP($A70,マスタ!$A:$F,6,0),"")</f>
        <v>158.73015873015873</v>
      </c>
      <c r="H70" s="2">
        <v>3</v>
      </c>
    </row>
    <row r="71" spans="1:8" x14ac:dyDescent="0.4">
      <c r="A71" s="4" t="s">
        <v>115</v>
      </c>
      <c r="B71" s="2">
        <v>70</v>
      </c>
      <c r="C71" s="8" t="str">
        <f>IFERROR(VLOOKUP($A71,マスタ!$A:$F,2,0),"")</f>
        <v>非常用照明器具</v>
      </c>
      <c r="D71" s="8" t="str">
        <f>IFERROR(VLOOKUP($A71,マスタ!$A:$F,3,0),"")</f>
        <v>EL-CT31111</v>
      </c>
      <c r="E71" s="2" t="str">
        <f>IFERROR(VLOOKUP($A71,マスタ!$A:$F,4,0),"")</f>
        <v>-</v>
      </c>
      <c r="F71" s="2" t="str">
        <f>IFERROR(VLOOKUP($A71,マスタ!$A:$F,5,0),"")</f>
        <v>-</v>
      </c>
      <c r="G71" s="6" t="str">
        <f>IFERROR(VLOOKUP($A71,マスタ!$A:$F,6,0),"")</f>
        <v>-</v>
      </c>
      <c r="H71" s="2">
        <v>3</v>
      </c>
    </row>
    <row r="72" spans="1:8" x14ac:dyDescent="0.4">
      <c r="A72" s="4" t="s">
        <v>134</v>
      </c>
      <c r="B72" s="2">
        <v>71</v>
      </c>
      <c r="C72" s="8" t="str">
        <f>IFERROR(VLOOKUP($A72,マスタ!$A:$F,2,0),"")</f>
        <v>防湿シーリングφ350</v>
      </c>
      <c r="D72" s="8" t="str">
        <f>IFERROR(VLOOKUP($A72,マスタ!$A:$F,3,0),"")</f>
        <v>LDF9NHGX/C20/12/2+LEDG85903(K)</v>
      </c>
      <c r="E72" s="2">
        <f>IFERROR(VLOOKUP($A72,マスタ!$A:$F,4,0),"")</f>
        <v>8.9</v>
      </c>
      <c r="F72" s="2">
        <f>IFERROR(VLOOKUP($A72,マスタ!$A:$F,5,0),"")</f>
        <v>1330</v>
      </c>
      <c r="G72" s="6">
        <f>IFERROR(VLOOKUP($A72,マスタ!$A:$F,6,0),"")</f>
        <v>149.43820224719101</v>
      </c>
      <c r="H72" s="2">
        <v>5</v>
      </c>
    </row>
    <row r="73" spans="1:8" x14ac:dyDescent="0.4">
      <c r="A73" s="4" t="s">
        <v>135</v>
      </c>
      <c r="B73" s="2">
        <v>72</v>
      </c>
      <c r="C73" s="8" t="str">
        <f>IFERROR(VLOOKUP($A73,マスタ!$A:$F,2,0),"")</f>
        <v>街路灯HID代替 E39 透明</v>
      </c>
      <c r="D73" s="8" t="str">
        <f>IFERROR(VLOOKUP($A73,マスタ!$A:$F,3,0),"")</f>
        <v>LDTS33N-G-E39/C/T-BS+PSU-38-067049CC</v>
      </c>
      <c r="E73" s="2">
        <f>IFERROR(VLOOKUP($A73,マスタ!$A:$F,4,0),"")</f>
        <v>33.299999999999997</v>
      </c>
      <c r="F73" s="2">
        <f>IFERROR(VLOOKUP($A73,マスタ!$A:$F,5,0),"")</f>
        <v>6000</v>
      </c>
      <c r="G73" s="6">
        <f>IFERROR(VLOOKUP($A73,マスタ!$A:$F,6,0),"")</f>
        <v>180.1801801801802</v>
      </c>
      <c r="H73" s="2">
        <v>6</v>
      </c>
    </row>
    <row r="74" spans="1:8" x14ac:dyDescent="0.4">
      <c r="A74" s="4" t="s">
        <v>136</v>
      </c>
      <c r="B74" s="2">
        <v>73</v>
      </c>
      <c r="C74" s="8" t="str">
        <f>IFERROR(VLOOKUP($A74,マスタ!$A:$F,2,0),"")</f>
        <v>ＬＥＤ電球 E17 広配光 60形+ソケット</v>
      </c>
      <c r="D74" s="8" t="str">
        <f>IFERROR(VLOOKUP($A74,マスタ!$A:$F,3,0),"")</f>
        <v>LDA7L-G-6T8+GX10QE26</v>
      </c>
      <c r="E74" s="2">
        <f>IFERROR(VLOOKUP($A74,マスタ!$A:$F,4,0),"")</f>
        <v>7.1</v>
      </c>
      <c r="F74" s="2">
        <f>IFERROR(VLOOKUP($A74,マスタ!$A:$F,5,0),"")</f>
        <v>810</v>
      </c>
      <c r="G74" s="6">
        <f>IFERROR(VLOOKUP($A74,マスタ!$A:$F,6,0),"")</f>
        <v>114.08450704225352</v>
      </c>
      <c r="H74" s="2">
        <v>3</v>
      </c>
    </row>
    <row r="75" spans="1:8" x14ac:dyDescent="0.4">
      <c r="A75" s="4" t="s">
        <v>65</v>
      </c>
      <c r="B75" s="2">
        <v>74</v>
      </c>
      <c r="C75" s="8" t="str">
        <f>IFERROR(VLOOKUP($A75,マスタ!$A:$F,2,0),"")</f>
        <v>LED直管ランプ20形 代替</v>
      </c>
      <c r="D75" s="8" t="str">
        <f>IFERROR(VLOOKUP($A75,マスタ!$A:$F,3,0),"")</f>
        <v>LDG20T・N/6/10/19SL/C</v>
      </c>
      <c r="E75" s="2">
        <f>IFERROR(VLOOKUP($A75,マスタ!$A:$F,4,0),"")</f>
        <v>6.1</v>
      </c>
      <c r="F75" s="2">
        <f>IFERROR(VLOOKUP($A75,マスタ!$A:$F,5,0),"")</f>
        <v>1000</v>
      </c>
      <c r="G75" s="6">
        <f>IFERROR(VLOOKUP($A75,マスタ!$A:$F,6,0),"")</f>
        <v>163.9344262295082</v>
      </c>
      <c r="H75" s="2">
        <v>4</v>
      </c>
    </row>
    <row r="76" spans="1:8" x14ac:dyDescent="0.4">
      <c r="A76" s="4" t="s">
        <v>137</v>
      </c>
      <c r="B76" s="2">
        <v>8</v>
      </c>
      <c r="C76" s="8" t="str">
        <f>IFERROR(VLOOKUP($A76,マスタ!$A:$F,2,0),"")</f>
        <v>LEDランプ FPL36代替</v>
      </c>
      <c r="D76" s="8" t="str">
        <f>IFERROR(VLOOKUP($A76,マスタ!$A:$F,3,0),"")</f>
        <v>LDCP36N/10/15B/DPT</v>
      </c>
      <c r="E76" s="2">
        <f>IFERROR(VLOOKUP($A76,マスタ!$A:$F,4,0),"")</f>
        <v>10.4</v>
      </c>
      <c r="F76" s="2">
        <f>IFERROR(VLOOKUP($A76,マスタ!$A:$F,5,0),"")</f>
        <v>1500</v>
      </c>
      <c r="G76" s="6">
        <f>IFERROR(VLOOKUP($A76,マスタ!$A:$F,6,0),"")</f>
        <v>144.23076923076923</v>
      </c>
      <c r="H76" s="2">
        <v>32</v>
      </c>
    </row>
    <row r="77" spans="1:8" x14ac:dyDescent="0.4">
      <c r="A77" s="4" t="s">
        <v>65</v>
      </c>
      <c r="B77" s="2">
        <v>9</v>
      </c>
      <c r="C77" s="8" t="str">
        <f>IFERROR(VLOOKUP($A77,マスタ!$A:$F,2,0),"")</f>
        <v>LED直管ランプ20形 代替</v>
      </c>
      <c r="D77" s="8" t="str">
        <f>IFERROR(VLOOKUP($A77,マスタ!$A:$F,3,0),"")</f>
        <v>LDG20T・N/6/10/19SL/C</v>
      </c>
      <c r="E77" s="2">
        <f>IFERROR(VLOOKUP($A77,マスタ!$A:$F,4,0),"")</f>
        <v>6.1</v>
      </c>
      <c r="F77" s="2">
        <f>IFERROR(VLOOKUP($A77,マスタ!$A:$F,5,0),"")</f>
        <v>1000</v>
      </c>
      <c r="G77" s="6">
        <f>IFERROR(VLOOKUP($A77,マスタ!$A:$F,6,0),"")</f>
        <v>163.9344262295082</v>
      </c>
      <c r="H77" s="2">
        <v>4</v>
      </c>
    </row>
    <row r="78" spans="1:8" x14ac:dyDescent="0.4">
      <c r="A78" s="4" t="s">
        <v>138</v>
      </c>
      <c r="B78" s="2" t="s">
        <v>74</v>
      </c>
      <c r="C78" s="8" t="str">
        <f>IFERROR(VLOOKUP($A78,マスタ!$A:$F,2,0),"")</f>
        <v>誘導灯　B級BL形　両面+表示板+RP</v>
      </c>
      <c r="D78" s="8" t="str">
        <f>IFERROR(VLOOKUP($A78,マスタ!$A:$F,3,0),"")</f>
        <v>KSH201621EL+S2-2091L+S2-2091AR+MOYU-02C32B</v>
      </c>
      <c r="E78" s="2">
        <f>IFERROR(VLOOKUP($A78,マスタ!$A:$F,4,0),"")</f>
        <v>2.7</v>
      </c>
      <c r="F78" s="2" t="str">
        <f>IFERROR(VLOOKUP($A78,マスタ!$A:$F,5,0),"")</f>
        <v>-</v>
      </c>
      <c r="G78" s="6" t="str">
        <f>IFERROR(VLOOKUP($A78,マスタ!$A:$F,6,0),"")</f>
        <v>-</v>
      </c>
      <c r="H78" s="2">
        <v>11</v>
      </c>
    </row>
    <row r="79" spans="1:8" x14ac:dyDescent="0.4">
      <c r="A79" s="4" t="s">
        <v>139</v>
      </c>
      <c r="B79" s="2" t="s">
        <v>75</v>
      </c>
      <c r="C79" s="8" t="str">
        <f>IFERROR(VLOOKUP($A79,マスタ!$A:$F,2,0),"")</f>
        <v>誘導灯　B級BL形　片面+表示板+RP</v>
      </c>
      <c r="D79" s="8" t="str">
        <f>IFERROR(VLOOKUP($A79,マスタ!$A:$F,3,0),"")</f>
        <v>KSH201511EL+S1-2091S+MOYU-08W32B</v>
      </c>
      <c r="E79" s="2">
        <f>IFERROR(VLOOKUP($A79,マスタ!$A:$F,4,0),"")</f>
        <v>1.9</v>
      </c>
      <c r="F79" s="2" t="str">
        <f>IFERROR(VLOOKUP($A79,マスタ!$A:$F,5,0),"")</f>
        <v>-</v>
      </c>
      <c r="G79" s="6" t="str">
        <f>IFERROR(VLOOKUP($A79,マスタ!$A:$F,6,0),"")</f>
        <v>-</v>
      </c>
      <c r="H79" s="2">
        <v>21</v>
      </c>
    </row>
    <row r="80" spans="1:8" x14ac:dyDescent="0.4">
      <c r="A80" s="4" t="s">
        <v>140</v>
      </c>
      <c r="B80" s="2" t="s">
        <v>76</v>
      </c>
      <c r="C80" s="8" t="str">
        <f>IFERROR(VLOOKUP($A80,マスタ!$A:$F,2,0),"")</f>
        <v>誘導灯　C級　片面+表示板+RP</v>
      </c>
      <c r="D80" s="8" t="str">
        <f>IFERROR(VLOOKUP($A80,マスタ!$A:$F,3,0),"")</f>
        <v>KSH101511EL+S2-1091L+MOYU-07W21B</v>
      </c>
      <c r="E80" s="2">
        <f>IFERROR(VLOOKUP($A80,マスタ!$A:$F,4,0),"")</f>
        <v>1.2</v>
      </c>
      <c r="F80" s="2" t="str">
        <f>IFERROR(VLOOKUP($A80,マスタ!$A:$F,5,0),"")</f>
        <v>-</v>
      </c>
      <c r="G80" s="6" t="str">
        <f>IFERROR(VLOOKUP($A80,マスタ!$A:$F,6,0),"")</f>
        <v>-</v>
      </c>
      <c r="H80" s="2">
        <v>9</v>
      </c>
    </row>
    <row r="81" spans="1:8" x14ac:dyDescent="0.4">
      <c r="A81" s="4" t="s">
        <v>38</v>
      </c>
      <c r="B81" s="2" t="s">
        <v>77</v>
      </c>
      <c r="C81" s="8" t="str">
        <f>IFERROR(VLOOKUP($A81,マスタ!$A:$F,2,0),"")</f>
        <v>誘導灯　点滅形誘導音付　B級BL形　片面</v>
      </c>
      <c r="D81" s="8" t="str">
        <f>IFERROR(VLOOKUP($A81,マスタ!$A:$F,3,0),"")</f>
        <v>KSD2951VA 1EL+S1-2061S</v>
      </c>
      <c r="E81" s="2">
        <f>IFERROR(VLOOKUP($A81,マスタ!$A:$F,4,0),"")</f>
        <v>3.5</v>
      </c>
      <c r="F81" s="2" t="str">
        <f>IFERROR(VLOOKUP($A81,マスタ!$A:$F,5,0),"")</f>
        <v>-</v>
      </c>
      <c r="G81" s="6" t="str">
        <f>IFERROR(VLOOKUP($A81,マスタ!$A:$F,6,0),"")</f>
        <v>-</v>
      </c>
      <c r="H81" s="2">
        <v>12</v>
      </c>
    </row>
    <row r="82" spans="1:8" x14ac:dyDescent="0.4">
      <c r="A82" s="4" t="s">
        <v>88</v>
      </c>
      <c r="B82" s="2" t="s">
        <v>78</v>
      </c>
      <c r="C82" s="8" t="str">
        <f>IFERROR(VLOOKUP($A82,マスタ!$A:$F,2,0),"")</f>
        <v>対象外</v>
      </c>
      <c r="D82" s="8" t="str">
        <f>IFERROR(VLOOKUP($A82,マスタ!$A:$F,3,0),"")</f>
        <v>-</v>
      </c>
      <c r="E82" s="2" t="str">
        <f>IFERROR(VLOOKUP($A82,マスタ!$A:$F,4,0),"")</f>
        <v>-</v>
      </c>
      <c r="F82" s="2" t="str">
        <f>IFERROR(VLOOKUP($A82,マスタ!$A:$F,5,0),"")</f>
        <v>-</v>
      </c>
      <c r="G82" s="6" t="str">
        <f>IFERROR(VLOOKUP($A82,マスタ!$A:$F,6,0),"")</f>
        <v>-</v>
      </c>
      <c r="H82" s="2">
        <v>1</v>
      </c>
    </row>
    <row r="83" spans="1:8" x14ac:dyDescent="0.4">
      <c r="A83" s="4" t="s">
        <v>43</v>
      </c>
      <c r="B83" s="2" t="s">
        <v>79</v>
      </c>
      <c r="C83" s="8" t="str">
        <f>IFERROR(VLOOKUP($A83,マスタ!$A:$F,2,0),"")</f>
        <v>LED済</v>
      </c>
      <c r="D83" s="8" t="str">
        <f>IFERROR(VLOOKUP($A83,マスタ!$A:$F,3,0),"")</f>
        <v>-</v>
      </c>
      <c r="E83" s="2" t="str">
        <f>IFERROR(VLOOKUP($A83,マスタ!$A:$F,4,0),"")</f>
        <v>-</v>
      </c>
      <c r="F83" s="2" t="str">
        <f>IFERROR(VLOOKUP($A83,マスタ!$A:$F,5,0),"")</f>
        <v>-</v>
      </c>
      <c r="G83" s="6" t="str">
        <f>IFERROR(VLOOKUP($A83,マスタ!$A:$F,6,0),"")</f>
        <v>-</v>
      </c>
      <c r="H83" s="2">
        <v>35</v>
      </c>
    </row>
    <row r="84" spans="1:8" x14ac:dyDescent="0.4">
      <c r="A84" s="4" t="s">
        <v>141</v>
      </c>
      <c r="B84" s="2" t="s">
        <v>80</v>
      </c>
      <c r="C84" s="8" t="str">
        <f>IFERROR(VLOOKUP($A84,マスタ!$A:$F,2,0),"")</f>
        <v>誘導灯　B級BL形　片面+表示板+RP</v>
      </c>
      <c r="D84" s="8" t="str">
        <f>IFERROR(VLOOKUP($A84,マスタ!$A:$F,3,0),"")</f>
        <v>KSH201511EL+S2-2091W+MOYU-08W32B</v>
      </c>
      <c r="E84" s="2">
        <f>IFERROR(VLOOKUP($A84,マスタ!$A:$F,4,0),"")</f>
        <v>1.9</v>
      </c>
      <c r="F84" s="2" t="str">
        <f>IFERROR(VLOOKUP($A84,マスタ!$A:$F,5,0),"")</f>
        <v>-</v>
      </c>
      <c r="G84" s="6" t="str">
        <f>IFERROR(VLOOKUP($A84,マスタ!$A:$F,6,0),"")</f>
        <v>-</v>
      </c>
      <c r="H84" s="2">
        <v>1</v>
      </c>
    </row>
    <row r="85" spans="1:8" x14ac:dyDescent="0.4">
      <c r="A85" s="4" t="s">
        <v>142</v>
      </c>
      <c r="B85" s="2" t="s">
        <v>81</v>
      </c>
      <c r="C85" s="8" t="str">
        <f>IFERROR(VLOOKUP($A85,マスタ!$A:$F,2,0),"")</f>
        <v>誘導灯　C級　片面+表示板+RP</v>
      </c>
      <c r="D85" s="8" t="str">
        <f>IFERROR(VLOOKUP($A85,マスタ!$A:$F,3,0),"")</f>
        <v>KSH101511EL+S1-1091S+MOYU-07W21B</v>
      </c>
      <c r="E85" s="2">
        <f>IFERROR(VLOOKUP($A85,マスタ!$A:$F,4,0),"")</f>
        <v>1.2</v>
      </c>
      <c r="F85" s="2" t="str">
        <f>IFERROR(VLOOKUP($A85,マスタ!$A:$F,5,0),"")</f>
        <v>-</v>
      </c>
      <c r="G85" s="6" t="str">
        <f>IFERROR(VLOOKUP($A85,マスタ!$A:$F,6,0),"")</f>
        <v>-</v>
      </c>
      <c r="H85" s="2">
        <v>1</v>
      </c>
    </row>
    <row r="86" spans="1:8" x14ac:dyDescent="0.4">
      <c r="A86" s="4" t="s">
        <v>88</v>
      </c>
      <c r="B86" s="2" t="s">
        <v>82</v>
      </c>
      <c r="C86" s="8" t="str">
        <f>IFERROR(VLOOKUP($A86,マスタ!$A:$F,2,0),"")</f>
        <v>対象外</v>
      </c>
      <c r="D86" s="8" t="str">
        <f>IFERROR(VLOOKUP($A86,マスタ!$A:$F,3,0),"")</f>
        <v>-</v>
      </c>
      <c r="E86" s="2" t="str">
        <f>IFERROR(VLOOKUP($A86,マスタ!$A:$F,4,0),"")</f>
        <v>-</v>
      </c>
      <c r="F86" s="2" t="str">
        <f>IFERROR(VLOOKUP($A86,マスタ!$A:$F,5,0),"")</f>
        <v>-</v>
      </c>
      <c r="G86" s="6" t="str">
        <f>IFERROR(VLOOKUP($A86,マスタ!$A:$F,6,0),"")</f>
        <v>-</v>
      </c>
      <c r="H86" s="2">
        <v>1</v>
      </c>
    </row>
  </sheetData>
  <phoneticPr fontId="3"/>
  <printOptions horizontalCentered="1"/>
  <pageMargins left="0.25" right="0.25" top="0.75" bottom="0.75" header="0.3" footer="0.3"/>
  <pageSetup paperSize="9" scale="5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view="pageBreakPreview" zoomScale="85" zoomScaleNormal="85" zoomScaleSheetLayoutView="85" workbookViewId="0">
      <pane ySplit="2" topLeftCell="A3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24.75" style="3" hidden="1" customWidth="1"/>
    <col min="2" max="2" width="9" style="3"/>
    <col min="3" max="3" width="40.625" style="9" customWidth="1"/>
    <col min="4" max="4" width="35.25" style="9" bestFit="1" customWidth="1"/>
    <col min="5" max="16384" width="9" style="3"/>
  </cols>
  <sheetData>
    <row r="1" spans="1:9" ht="20.100000000000001" customHeight="1" x14ac:dyDescent="0.4">
      <c r="A1" s="11" t="s">
        <v>73</v>
      </c>
      <c r="B1" s="10" t="s">
        <v>72</v>
      </c>
      <c r="C1" s="9" t="s">
        <v>176</v>
      </c>
    </row>
    <row r="2" spans="1:9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9" x14ac:dyDescent="0.4">
      <c r="A3" s="4" t="s">
        <v>43</v>
      </c>
      <c r="B3" s="2" t="s">
        <v>150</v>
      </c>
      <c r="C3" s="8" t="str">
        <f>IFERROR(VLOOKUP($A3,マスタ!$A:$F,2,0),"")</f>
        <v>LED済</v>
      </c>
      <c r="D3" s="8" t="str">
        <f>IFERROR(VLOOKUP($A3,マスタ!$A:$F,3,0),"")</f>
        <v>-</v>
      </c>
      <c r="E3" s="2" t="str">
        <f>IFERROR(VLOOKUP($A3,マスタ!$A:$F,4,0),"")</f>
        <v>-</v>
      </c>
      <c r="F3" s="2" t="str">
        <f>IFERROR(VLOOKUP($A3,マスタ!$A:$F,5,0),"")</f>
        <v>-</v>
      </c>
      <c r="G3" s="6" t="str">
        <f>IFERROR(VLOOKUP($A3,マスタ!$A:$F,6,0),"")</f>
        <v>-</v>
      </c>
      <c r="H3" s="2">
        <v>0</v>
      </c>
    </row>
    <row r="4" spans="1:9" x14ac:dyDescent="0.4">
      <c r="A4" s="4" t="s">
        <v>460</v>
      </c>
      <c r="B4" s="14" t="s">
        <v>487</v>
      </c>
      <c r="C4" s="8" t="str">
        <f>IFERROR(VLOOKUP($A4,マスタ!$A:$F,2,0),"")</f>
        <v>一体型ベースライト 40形 直付下面開放型 幅250mm</v>
      </c>
      <c r="D4" s="8" t="str">
        <f>IFERROR(VLOOKUP($A4,マスタ!$A:$F,3,0),"")</f>
        <v>LX3-190-67N-KK40-W250</v>
      </c>
      <c r="E4" s="2">
        <f>IFERROR(VLOOKUP($A4,マスタ!$A:$F,4,0),"")</f>
        <v>37</v>
      </c>
      <c r="F4" s="2">
        <f>IFERROR(VLOOKUP($A4,マスタ!$A:$F,5,0),"")</f>
        <v>6760</v>
      </c>
      <c r="G4" s="6">
        <f>IFERROR(VLOOKUP($A4,マスタ!$A:$F,6,0),"")</f>
        <v>182.70270270270271</v>
      </c>
      <c r="H4" s="2">
        <v>22</v>
      </c>
      <c r="I4" s="3" t="s">
        <v>486</v>
      </c>
    </row>
    <row r="5" spans="1:9" x14ac:dyDescent="0.4">
      <c r="A5" s="4" t="s">
        <v>64</v>
      </c>
      <c r="B5" s="14" t="s">
        <v>7</v>
      </c>
      <c r="C5" s="8" t="str">
        <f>IFERROR(VLOOKUP($A5,マスタ!$A:$F,2,0),"")</f>
        <v>LED直管ランプ40形 代替</v>
      </c>
      <c r="D5" s="8" t="str">
        <f>IFERROR(VLOOKUP($A5,マスタ!$A:$F,3,0),"")</f>
        <v>LDG32T・N/14/25/19SP/C</v>
      </c>
      <c r="E5" s="2">
        <f>IFERROR(VLOOKUP($A5,マスタ!$A:$F,4,0),"")</f>
        <v>13.8</v>
      </c>
      <c r="F5" s="2">
        <f>IFERROR(VLOOKUP($A5,マスタ!$A:$F,5,0),"")</f>
        <v>2500</v>
      </c>
      <c r="G5" s="6">
        <f>IFERROR(VLOOKUP($A5,マスタ!$A:$F,6,0),"")</f>
        <v>181.15942028985506</v>
      </c>
      <c r="H5" s="2">
        <v>32</v>
      </c>
    </row>
    <row r="6" spans="1:9" x14ac:dyDescent="0.4">
      <c r="A6" s="4" t="s">
        <v>461</v>
      </c>
      <c r="B6" s="14" t="s">
        <v>488</v>
      </c>
      <c r="C6" s="8" t="str">
        <f>IFERROR(VLOOKUP($A6,マスタ!$A:$F,2,0),"")</f>
        <v>LED直管ランプ40形 代替</v>
      </c>
      <c r="D6" s="8" t="str">
        <f>IFERROR(VLOOKUP($A6,マスタ!$A:$F,3,0),"")</f>
        <v>LDG32T・N/19/33/19SL/C</v>
      </c>
      <c r="E6" s="2">
        <f>IFERROR(VLOOKUP($A6,マスタ!$A:$F,4,0),"")</f>
        <v>18.899999999999999</v>
      </c>
      <c r="F6" s="2">
        <f>IFERROR(VLOOKUP($A6,マスタ!$A:$F,5,0),"")</f>
        <v>3300</v>
      </c>
      <c r="G6" s="6">
        <f>IFERROR(VLOOKUP($A6,マスタ!$A:$F,6,0),"")</f>
        <v>174.60317460317461</v>
      </c>
      <c r="H6" s="2">
        <v>104</v>
      </c>
      <c r="I6" s="3" t="s">
        <v>486</v>
      </c>
    </row>
    <row r="7" spans="1:9" x14ac:dyDescent="0.4">
      <c r="A7" s="4" t="s">
        <v>64</v>
      </c>
      <c r="B7" s="2" t="s">
        <v>151</v>
      </c>
      <c r="C7" s="8" t="str">
        <f>IFERROR(VLOOKUP($A7,マスタ!$A:$F,2,0),"")</f>
        <v>LED直管ランプ40形 代替</v>
      </c>
      <c r="D7" s="8" t="str">
        <f>IFERROR(VLOOKUP($A7,マスタ!$A:$F,3,0),"")</f>
        <v>LDG32T・N/14/25/19SP/C</v>
      </c>
      <c r="E7" s="2">
        <f>IFERROR(VLOOKUP($A7,マスタ!$A:$F,4,0),"")</f>
        <v>13.8</v>
      </c>
      <c r="F7" s="2">
        <f>IFERROR(VLOOKUP($A7,マスタ!$A:$F,5,0),"")</f>
        <v>2500</v>
      </c>
      <c r="G7" s="6">
        <f>IFERROR(VLOOKUP($A7,マスタ!$A:$F,6,0),"")</f>
        <v>181.15942028985506</v>
      </c>
      <c r="H7" s="2">
        <v>24</v>
      </c>
    </row>
    <row r="8" spans="1:9" x14ac:dyDescent="0.4">
      <c r="A8" s="4" t="s">
        <v>64</v>
      </c>
      <c r="B8" s="2" t="s">
        <v>152</v>
      </c>
      <c r="C8" s="8" t="str">
        <f>IFERROR(VLOOKUP($A8,マスタ!$A:$F,2,0),"")</f>
        <v>LED直管ランプ40形 代替</v>
      </c>
      <c r="D8" s="8" t="str">
        <f>IFERROR(VLOOKUP($A8,マスタ!$A:$F,3,0),"")</f>
        <v>LDG32T・N/14/25/19SP/C</v>
      </c>
      <c r="E8" s="2">
        <f>IFERROR(VLOOKUP($A8,マスタ!$A:$F,4,0),"")</f>
        <v>13.8</v>
      </c>
      <c r="F8" s="2">
        <f>IFERROR(VLOOKUP($A8,マスタ!$A:$F,5,0),"")</f>
        <v>2500</v>
      </c>
      <c r="G8" s="6">
        <f>IFERROR(VLOOKUP($A8,マスタ!$A:$F,6,0),"")</f>
        <v>181.15942028985506</v>
      </c>
      <c r="H8" s="2">
        <v>8</v>
      </c>
    </row>
    <row r="9" spans="1:9" x14ac:dyDescent="0.4">
      <c r="A9" s="4" t="s">
        <v>145</v>
      </c>
      <c r="B9" s="2" t="s">
        <v>153</v>
      </c>
      <c r="C9" s="8" t="str">
        <f>IFERROR(VLOOKUP($A9,マスタ!$A:$F,2,0),"")</f>
        <v>LED直管ランプ20形 ガラス直管</v>
      </c>
      <c r="D9" s="8" t="str">
        <f>IFERROR(VLOOKUP($A9,マスタ!$A:$F,3,0),"")</f>
        <v>LDGF20T・N/7/10P</v>
      </c>
      <c r="E9" s="2">
        <f>IFERROR(VLOOKUP($A9,マスタ!$A:$F,4,0),"")</f>
        <v>7</v>
      </c>
      <c r="F9" s="2">
        <f>IFERROR(VLOOKUP($A9,マスタ!$A:$F,5,0),"")</f>
        <v>1000</v>
      </c>
      <c r="G9" s="6">
        <f>IFERROR(VLOOKUP($A9,マスタ!$A:$F,6,0),"")</f>
        <v>142.85714285714286</v>
      </c>
      <c r="H9" s="2">
        <v>3</v>
      </c>
    </row>
    <row r="10" spans="1:9" x14ac:dyDescent="0.4">
      <c r="A10" s="4" t="s">
        <v>67</v>
      </c>
      <c r="B10" s="2" t="s">
        <v>154</v>
      </c>
      <c r="C10" s="8" t="str">
        <f>IFERROR(VLOOKUP($A10,マスタ!$A:$F,2,0),"")</f>
        <v>LED直管ランプ40形 ガラス直管</v>
      </c>
      <c r="D10" s="8" t="str">
        <f>IFERROR(VLOOKUP($A10,マスタ!$A:$F,3,0),"")</f>
        <v>LDGF40T・N/17/25P</v>
      </c>
      <c r="E10" s="2">
        <f>IFERROR(VLOOKUP($A10,マスタ!$A:$F,4,0),"")</f>
        <v>16.8</v>
      </c>
      <c r="F10" s="2">
        <f>IFERROR(VLOOKUP($A10,マスタ!$A:$F,5,0),"")</f>
        <v>2500</v>
      </c>
      <c r="G10" s="6">
        <f>IFERROR(VLOOKUP($A10,マスタ!$A:$F,6,0),"")</f>
        <v>148.8095238095238</v>
      </c>
      <c r="H10" s="2">
        <v>2</v>
      </c>
    </row>
    <row r="11" spans="1:9" x14ac:dyDescent="0.4">
      <c r="A11" s="4" t="s">
        <v>163</v>
      </c>
      <c r="B11" s="2" t="s">
        <v>155</v>
      </c>
      <c r="C11" s="8" t="str">
        <f>IFERROR(VLOOKUP($A11,マスタ!$A:$F,2,0),"")</f>
        <v>角型投光器</v>
      </c>
      <c r="D11" s="8" t="str">
        <f>IFERROR(VLOOKUP($A11,マスタ!$A:$F,3,0),"")</f>
        <v>FLS-30W-M-K5-R7-W-H</v>
      </c>
      <c r="E11" s="2">
        <f>IFERROR(VLOOKUP($A11,マスタ!$A:$F,4,0),"")</f>
        <v>30</v>
      </c>
      <c r="F11" s="2">
        <f>IFERROR(VLOOKUP($A11,マスタ!$A:$F,5,0),"")</f>
        <v>4200</v>
      </c>
      <c r="G11" s="6">
        <f>IFERROR(VLOOKUP($A11,マスタ!$A:$F,6,0),"")</f>
        <v>140</v>
      </c>
      <c r="H11" s="2">
        <v>2</v>
      </c>
    </row>
    <row r="12" spans="1:9" x14ac:dyDescent="0.4">
      <c r="A12" s="4" t="s">
        <v>164</v>
      </c>
      <c r="B12" s="2" t="s">
        <v>156</v>
      </c>
      <c r="C12" s="8" t="str">
        <f>IFERROR(VLOOKUP($A12,マスタ!$A:$F,2,0),"")</f>
        <v>LED直管ランプ10形 代替</v>
      </c>
      <c r="D12" s="8" t="str">
        <f>IFERROR(VLOOKUP($A12,マスタ!$A:$F,3,0),"")</f>
        <v>LDG10T･N･4/6V2</v>
      </c>
      <c r="E12" s="2">
        <f>IFERROR(VLOOKUP($A12,マスタ!$A:$F,4,0),"")</f>
        <v>4.4000000000000004</v>
      </c>
      <c r="F12" s="2">
        <f>IFERROR(VLOOKUP($A12,マスタ!$A:$F,5,0),"")</f>
        <v>600</v>
      </c>
      <c r="G12" s="6">
        <f>IFERROR(VLOOKUP($A12,マスタ!$A:$F,6,0),"")</f>
        <v>136.36363636363635</v>
      </c>
      <c r="H12" s="2">
        <v>1</v>
      </c>
    </row>
    <row r="13" spans="1:9" x14ac:dyDescent="0.4">
      <c r="A13" s="4" t="s">
        <v>65</v>
      </c>
      <c r="B13" s="2" t="s">
        <v>8</v>
      </c>
      <c r="C13" s="8" t="str">
        <f>IFERROR(VLOOKUP($A13,マスタ!$A:$F,2,0),"")</f>
        <v>LED直管ランプ20形 代替</v>
      </c>
      <c r="D13" s="8" t="str">
        <f>IFERROR(VLOOKUP($A13,マスタ!$A:$F,3,0),"")</f>
        <v>LDG20T・N/6/10/19SL/C</v>
      </c>
      <c r="E13" s="2">
        <f>IFERROR(VLOOKUP($A13,マスタ!$A:$F,4,0),"")</f>
        <v>6.1</v>
      </c>
      <c r="F13" s="2">
        <f>IFERROR(VLOOKUP($A13,マスタ!$A:$F,5,0),"")</f>
        <v>1000</v>
      </c>
      <c r="G13" s="6">
        <f>IFERROR(VLOOKUP($A13,マスタ!$A:$F,6,0),"")</f>
        <v>163.9344262295082</v>
      </c>
      <c r="H13" s="2">
        <v>1</v>
      </c>
    </row>
    <row r="14" spans="1:9" x14ac:dyDescent="0.4">
      <c r="A14" s="4" t="s">
        <v>65</v>
      </c>
      <c r="B14" s="2" t="s">
        <v>9</v>
      </c>
      <c r="C14" s="8" t="str">
        <f>IFERROR(VLOOKUP($A14,マスタ!$A:$F,2,0),"")</f>
        <v>LED直管ランプ20形 代替</v>
      </c>
      <c r="D14" s="8" t="str">
        <f>IFERROR(VLOOKUP($A14,マスタ!$A:$F,3,0),"")</f>
        <v>LDG20T・N/6/10/19SL/C</v>
      </c>
      <c r="E14" s="2">
        <f>IFERROR(VLOOKUP($A14,マスタ!$A:$F,4,0),"")</f>
        <v>6.1</v>
      </c>
      <c r="F14" s="2">
        <f>IFERROR(VLOOKUP($A14,マスタ!$A:$F,5,0),"")</f>
        <v>1000</v>
      </c>
      <c r="G14" s="6">
        <f>IFERROR(VLOOKUP($A14,マスタ!$A:$F,6,0),"")</f>
        <v>163.9344262295082</v>
      </c>
      <c r="H14" s="2">
        <v>23</v>
      </c>
    </row>
    <row r="15" spans="1:9" x14ac:dyDescent="0.4">
      <c r="A15" s="4" t="s">
        <v>165</v>
      </c>
      <c r="B15" s="2" t="s">
        <v>10</v>
      </c>
      <c r="C15" s="8" t="str">
        <f>IFERROR(VLOOKUP($A15,マスタ!$A:$F,2,0),"")</f>
        <v>ペンダント　6畳</v>
      </c>
      <c r="D15" s="8" t="str">
        <f>IFERROR(VLOOKUP($A15,マスタ!$A:$F,3,0),"")</f>
        <v>PLM6D-YA</v>
      </c>
      <c r="E15" s="2">
        <f>IFERROR(VLOOKUP($A15,マスタ!$A:$F,4,0),"")</f>
        <v>29</v>
      </c>
      <c r="F15" s="2">
        <f>IFERROR(VLOOKUP($A15,マスタ!$A:$F,5,0),"")</f>
        <v>3329</v>
      </c>
      <c r="G15" s="6">
        <f>IFERROR(VLOOKUP($A15,マスタ!$A:$F,6,0),"")</f>
        <v>114.79310344827586</v>
      </c>
      <c r="H15" s="2">
        <v>3</v>
      </c>
    </row>
    <row r="16" spans="1:9" x14ac:dyDescent="0.4">
      <c r="A16" s="4" t="s">
        <v>67</v>
      </c>
      <c r="B16" s="2" t="s">
        <v>11</v>
      </c>
      <c r="C16" s="8" t="str">
        <f>IFERROR(VLOOKUP($A16,マスタ!$A:$F,2,0),"")</f>
        <v>LED直管ランプ40形 ガラス直管</v>
      </c>
      <c r="D16" s="8" t="str">
        <f>IFERROR(VLOOKUP($A16,マスタ!$A:$F,3,0),"")</f>
        <v>LDGF40T・N/17/25P</v>
      </c>
      <c r="E16" s="2">
        <f>IFERROR(VLOOKUP($A16,マスタ!$A:$F,4,0),"")</f>
        <v>16.8</v>
      </c>
      <c r="F16" s="2">
        <f>IFERROR(VLOOKUP($A16,マスタ!$A:$F,5,0),"")</f>
        <v>2500</v>
      </c>
      <c r="G16" s="6">
        <f>IFERROR(VLOOKUP($A16,マスタ!$A:$F,6,0),"")</f>
        <v>148.8095238095238</v>
      </c>
      <c r="H16" s="2">
        <v>2</v>
      </c>
    </row>
    <row r="17" spans="1:8" x14ac:dyDescent="0.4">
      <c r="A17" s="4" t="s">
        <v>146</v>
      </c>
      <c r="B17" s="2" t="s">
        <v>12</v>
      </c>
      <c r="C17" s="8" t="str">
        <f>IFERROR(VLOOKUP($A17,マスタ!$A:$F,2,0),"")</f>
        <v>ＬＥＤ電球 E26 広配光 60形</v>
      </c>
      <c r="D17" s="8" t="str">
        <f>IFERROR(VLOOKUP($A17,マスタ!$A:$F,3,0),"")</f>
        <v>LDA7L-G-6T8</v>
      </c>
      <c r="E17" s="2">
        <f>IFERROR(VLOOKUP($A17,マスタ!$A:$F,4,0),"")</f>
        <v>7.1</v>
      </c>
      <c r="F17" s="2">
        <f>IFERROR(VLOOKUP($A17,マスタ!$A:$F,5,0),"")</f>
        <v>810</v>
      </c>
      <c r="G17" s="6">
        <f>IFERROR(VLOOKUP($A17,マスタ!$A:$F,6,0),"")</f>
        <v>114.08450704225352</v>
      </c>
      <c r="H17" s="2">
        <v>1</v>
      </c>
    </row>
    <row r="18" spans="1:8" x14ac:dyDescent="0.4">
      <c r="A18" s="4" t="s">
        <v>67</v>
      </c>
      <c r="B18" s="2" t="s">
        <v>15</v>
      </c>
      <c r="C18" s="8" t="str">
        <f>IFERROR(VLOOKUP($A18,マスタ!$A:$F,2,0),"")</f>
        <v>LED直管ランプ40形 ガラス直管</v>
      </c>
      <c r="D18" s="8" t="str">
        <f>IFERROR(VLOOKUP($A18,マスタ!$A:$F,3,0),"")</f>
        <v>LDGF40T・N/17/25P</v>
      </c>
      <c r="E18" s="2">
        <f>IFERROR(VLOOKUP($A18,マスタ!$A:$F,4,0),"")</f>
        <v>16.8</v>
      </c>
      <c r="F18" s="2">
        <f>IFERROR(VLOOKUP($A18,マスタ!$A:$F,5,0),"")</f>
        <v>2500</v>
      </c>
      <c r="G18" s="6">
        <f>IFERROR(VLOOKUP($A18,マスタ!$A:$F,6,0),"")</f>
        <v>148.8095238095238</v>
      </c>
      <c r="H18" s="2">
        <v>34</v>
      </c>
    </row>
    <row r="19" spans="1:8" x14ac:dyDescent="0.4">
      <c r="A19" s="4" t="s">
        <v>460</v>
      </c>
      <c r="B19" s="2" t="s">
        <v>14</v>
      </c>
      <c r="C19" s="8" t="str">
        <f>IFERROR(VLOOKUP($A19,マスタ!$A:$F,2,0),"")</f>
        <v>一体型ベースライト 40形 直付下面開放型 幅250mm</v>
      </c>
      <c r="D19" s="8" t="str">
        <f>IFERROR(VLOOKUP($A19,マスタ!$A:$F,3,0),"")</f>
        <v>LX3-190-67N-KK40-W250</v>
      </c>
      <c r="E19" s="2">
        <f>IFERROR(VLOOKUP($A19,マスタ!$A:$F,4,0),"")</f>
        <v>37</v>
      </c>
      <c r="F19" s="2">
        <f>IFERROR(VLOOKUP($A19,マスタ!$A:$F,5,0),"")</f>
        <v>6760</v>
      </c>
      <c r="G19" s="6">
        <f>IFERROR(VLOOKUP($A19,マスタ!$A:$F,6,0),"")</f>
        <v>182.70270270270271</v>
      </c>
      <c r="H19" s="2">
        <v>26</v>
      </c>
    </row>
    <row r="20" spans="1:8" x14ac:dyDescent="0.4">
      <c r="A20" s="4" t="s">
        <v>64</v>
      </c>
      <c r="B20" s="2" t="s">
        <v>14</v>
      </c>
      <c r="C20" s="8" t="str">
        <f>IFERROR(VLOOKUP($A20,マスタ!$A:$F,2,0),"")</f>
        <v>LED直管ランプ40形 代替</v>
      </c>
      <c r="D20" s="8" t="str">
        <f>IFERROR(VLOOKUP($A20,マスタ!$A:$F,3,0),"")</f>
        <v>LDG32T・N/14/25/19SP/C</v>
      </c>
      <c r="E20" s="2">
        <f>IFERROR(VLOOKUP($A20,マスタ!$A:$F,4,0),"")</f>
        <v>13.8</v>
      </c>
      <c r="F20" s="2">
        <f>IFERROR(VLOOKUP($A20,マスタ!$A:$F,5,0),"")</f>
        <v>2500</v>
      </c>
      <c r="G20" s="6">
        <f>IFERROR(VLOOKUP($A20,マスタ!$A:$F,6,0),"")</f>
        <v>181.15942028985506</v>
      </c>
      <c r="H20" s="2">
        <v>72</v>
      </c>
    </row>
    <row r="21" spans="1:8" x14ac:dyDescent="0.4">
      <c r="A21" s="4" t="s">
        <v>461</v>
      </c>
      <c r="B21" s="2" t="s">
        <v>14</v>
      </c>
      <c r="C21" s="8" t="str">
        <f>IFERROR(VLOOKUP($A21,マスタ!$A:$F,2,0),"")</f>
        <v>LED直管ランプ40形 代替</v>
      </c>
      <c r="D21" s="8" t="str">
        <f>IFERROR(VLOOKUP($A21,マスタ!$A:$F,3,0),"")</f>
        <v>LDG32T・N/19/33/19SL/C</v>
      </c>
      <c r="E21" s="2">
        <f>IFERROR(VLOOKUP($A21,マスタ!$A:$F,4,0),"")</f>
        <v>18.899999999999999</v>
      </c>
      <c r="F21" s="2">
        <f>IFERROR(VLOOKUP($A21,マスタ!$A:$F,5,0),"")</f>
        <v>3300</v>
      </c>
      <c r="G21" s="6">
        <f>IFERROR(VLOOKUP($A21,マスタ!$A:$F,6,0),"")</f>
        <v>174.60317460317461</v>
      </c>
      <c r="H21" s="2">
        <v>180</v>
      </c>
    </row>
    <row r="22" spans="1:8" x14ac:dyDescent="0.4">
      <c r="A22" s="4" t="s">
        <v>64</v>
      </c>
      <c r="B22" s="2" t="s">
        <v>13</v>
      </c>
      <c r="C22" s="8" t="str">
        <f>IFERROR(VLOOKUP($A22,マスタ!$A:$F,2,0),"")</f>
        <v>LED直管ランプ40形 代替</v>
      </c>
      <c r="D22" s="8" t="str">
        <f>IFERROR(VLOOKUP($A22,マスタ!$A:$F,3,0),"")</f>
        <v>LDG32T・N/14/25/19SP/C</v>
      </c>
      <c r="E22" s="2">
        <f>IFERROR(VLOOKUP($A22,マスタ!$A:$F,4,0),"")</f>
        <v>13.8</v>
      </c>
      <c r="F22" s="2">
        <f>IFERROR(VLOOKUP($A22,マスタ!$A:$F,5,0),"")</f>
        <v>2500</v>
      </c>
      <c r="G22" s="6">
        <f>IFERROR(VLOOKUP($A22,マスタ!$A:$F,6,0),"")</f>
        <v>181.15942028985506</v>
      </c>
      <c r="H22" s="2">
        <v>35</v>
      </c>
    </row>
    <row r="23" spans="1:8" x14ac:dyDescent="0.4">
      <c r="A23" s="4" t="s">
        <v>35</v>
      </c>
      <c r="B23" s="2" t="s">
        <v>25</v>
      </c>
      <c r="C23" s="8" t="str">
        <f>IFERROR(VLOOKUP($A23,マスタ!$A:$F,2,0),"")</f>
        <v>防雨型ブラケット　20形</v>
      </c>
      <c r="D23" s="8" t="str">
        <f>IFERROR(VLOOKUP($A23,マスタ!$A:$F,3,0),"")</f>
        <v>LDGF20T・N/7/10P+IRLFDL21GB-P</v>
      </c>
      <c r="E23" s="2">
        <f>IFERROR(VLOOKUP($A23,マスタ!$A:$F,4,0),"")</f>
        <v>7</v>
      </c>
      <c r="F23" s="2">
        <f>IFERROR(VLOOKUP($A23,マスタ!$A:$F,5,0),"")</f>
        <v>1000</v>
      </c>
      <c r="G23" s="6">
        <f>IFERROR(VLOOKUP($A23,マスタ!$A:$F,6,0),"")</f>
        <v>142.85714285714286</v>
      </c>
      <c r="H23" s="2">
        <v>1</v>
      </c>
    </row>
    <row r="24" spans="1:8" x14ac:dyDescent="0.4">
      <c r="A24" s="4" t="s">
        <v>168</v>
      </c>
      <c r="B24" s="2" t="s">
        <v>26</v>
      </c>
      <c r="C24" s="8" t="str">
        <f>IFERROR(VLOOKUP($A24,マスタ!$A:$F,2,0),"")</f>
        <v>LED直管ランプ40形 代替 角度可変</v>
      </c>
      <c r="D24" s="8" t="str">
        <f>IFERROR(VLOOKUP($A24,マスタ!$A:$F,3,0),"")</f>
        <v>LDGR32T･N/16/25/16S</v>
      </c>
      <c r="E24" s="2">
        <f>IFERROR(VLOOKUP($A24,マスタ!$A:$F,4,0),"")</f>
        <v>16.100000000000001</v>
      </c>
      <c r="F24" s="2">
        <f>IFERROR(VLOOKUP($A24,マスタ!$A:$F,5,0),"")</f>
        <v>2500</v>
      </c>
      <c r="G24" s="6">
        <f>IFERROR(VLOOKUP($A24,マスタ!$A:$F,6,0),"")</f>
        <v>155.27950310559004</v>
      </c>
      <c r="H24" s="2">
        <v>56</v>
      </c>
    </row>
    <row r="25" spans="1:8" x14ac:dyDescent="0.4">
      <c r="A25" s="4" t="s">
        <v>461</v>
      </c>
      <c r="B25" s="2" t="s">
        <v>17</v>
      </c>
      <c r="C25" s="8" t="str">
        <f>IFERROR(VLOOKUP($A25,マスタ!$A:$F,2,0),"")</f>
        <v>LED直管ランプ40形 代替</v>
      </c>
      <c r="D25" s="8" t="str">
        <f>IFERROR(VLOOKUP($A25,マスタ!$A:$F,3,0),"")</f>
        <v>LDG32T・N/19/33/19SL/C</v>
      </c>
      <c r="E25" s="2">
        <f>IFERROR(VLOOKUP($A25,マスタ!$A:$F,4,0),"")</f>
        <v>18.899999999999999</v>
      </c>
      <c r="F25" s="2">
        <f>IFERROR(VLOOKUP($A25,マスタ!$A:$F,5,0),"")</f>
        <v>3300</v>
      </c>
      <c r="G25" s="6">
        <f>IFERROR(VLOOKUP($A25,マスタ!$A:$F,6,0),"")</f>
        <v>174.60317460317461</v>
      </c>
      <c r="H25" s="2">
        <v>48</v>
      </c>
    </row>
    <row r="26" spans="1:8" x14ac:dyDescent="0.4">
      <c r="A26" s="4" t="s">
        <v>169</v>
      </c>
      <c r="B26" s="2" t="s">
        <v>22</v>
      </c>
      <c r="C26" s="8" t="str">
        <f>IFERROR(VLOOKUP($A26,マスタ!$A:$F,2,0),"")</f>
        <v>ＬＥＤ電球 E17 広配光 40形</v>
      </c>
      <c r="D26" s="8" t="str">
        <f>IFERROR(VLOOKUP($A26,マスタ!$A:$F,3,0),"")</f>
        <v>LDA4L-G-E17-4T8</v>
      </c>
      <c r="E26" s="2">
        <f>IFERROR(VLOOKUP($A26,マスタ!$A:$F,4,0),"")</f>
        <v>3.8</v>
      </c>
      <c r="F26" s="2">
        <f>IFERROR(VLOOKUP($A26,マスタ!$A:$F,5,0),"")</f>
        <v>440</v>
      </c>
      <c r="G26" s="6">
        <f>IFERROR(VLOOKUP($A26,マスタ!$A:$F,6,0),"")</f>
        <v>115.78947368421053</v>
      </c>
      <c r="H26" s="2">
        <v>48</v>
      </c>
    </row>
    <row r="27" spans="1:8" x14ac:dyDescent="0.4">
      <c r="A27" s="4" t="s">
        <v>170</v>
      </c>
      <c r="B27" s="2" t="s">
        <v>18</v>
      </c>
      <c r="C27" s="8" t="str">
        <f>IFERROR(VLOOKUP($A27,マスタ!$A:$F,2,0),"")</f>
        <v>スポットライト フランジ</v>
      </c>
      <c r="D27" s="8" t="str">
        <f>IFERROR(VLOOKUP($A27,マスタ!$A:$F,3,0),"")</f>
        <v>LLD4000NCE1+NTN88008B</v>
      </c>
      <c r="E27" s="2">
        <f>IFERROR(VLOOKUP($A27,マスタ!$A:$F,4,0),"")</f>
        <v>7.7</v>
      </c>
      <c r="F27" s="2">
        <f>IFERROR(VLOOKUP($A27,マスタ!$A:$F,5,0),"")</f>
        <v>845</v>
      </c>
      <c r="G27" s="6">
        <f>IFERROR(VLOOKUP($A27,マスタ!$A:$F,6,0),"")</f>
        <v>109.74025974025973</v>
      </c>
      <c r="H27" s="2">
        <v>3</v>
      </c>
    </row>
    <row r="28" spans="1:8" x14ac:dyDescent="0.4">
      <c r="A28" s="4" t="s">
        <v>171</v>
      </c>
      <c r="B28" s="2" t="s">
        <v>16</v>
      </c>
      <c r="C28" s="8" t="str">
        <f>IFERROR(VLOOKUP($A28,マスタ!$A:$F,2,0),"")</f>
        <v>ダウンライト □150 角形</v>
      </c>
      <c r="D28" s="8" t="str">
        <f>IFERROR(VLOOKUP($A28,マスタ!$A:$F,3,0),"")</f>
        <v>EL-D11/3(102NM) AHN</v>
      </c>
      <c r="E28" s="2">
        <f>IFERROR(VLOOKUP($A28,マスタ!$A:$F,4,0),"")</f>
        <v>6.8</v>
      </c>
      <c r="F28" s="2">
        <f>IFERROR(VLOOKUP($A28,マスタ!$A:$F,5,0),"")</f>
        <v>950</v>
      </c>
      <c r="G28" s="6">
        <f>IFERROR(VLOOKUP($A28,マスタ!$A:$F,6,0),"")</f>
        <v>139.70588235294119</v>
      </c>
      <c r="H28" s="2">
        <v>8</v>
      </c>
    </row>
    <row r="29" spans="1:8" x14ac:dyDescent="0.4">
      <c r="A29" s="4" t="s">
        <v>177</v>
      </c>
      <c r="B29" s="2" t="s">
        <v>23</v>
      </c>
      <c r="C29" s="8" t="str">
        <f>IFERROR(VLOOKUP($A29,マスタ!$A:$F,2,0),"")</f>
        <v>LED直管ランプ110形 代替</v>
      </c>
      <c r="D29" s="8" t="str">
        <f>IFERROR(VLOOKUP($A29,マスタ!$A:$F,3,0),"")</f>
        <v>LDRd86T･N/30/54/19SP</v>
      </c>
      <c r="E29" s="2">
        <f>IFERROR(VLOOKUP($A29,マスタ!$A:$F,4,0),"")</f>
        <v>30.9</v>
      </c>
      <c r="F29" s="2">
        <f>IFERROR(VLOOKUP($A29,マスタ!$A:$F,5,0),"")</f>
        <v>5400</v>
      </c>
      <c r="G29" s="6">
        <f>IFERROR(VLOOKUP($A29,マスタ!$A:$F,6,0),"")</f>
        <v>174.75728155339806</v>
      </c>
      <c r="H29" s="2">
        <v>14</v>
      </c>
    </row>
    <row r="30" spans="1:8" x14ac:dyDescent="0.4">
      <c r="A30" s="4" t="s">
        <v>173</v>
      </c>
      <c r="B30" s="2" t="s">
        <v>20</v>
      </c>
      <c r="C30" s="8" t="str">
        <f>IFERROR(VLOOKUP($A30,マスタ!$A:$F,2,0),"")</f>
        <v>LEDユニバーサルダウンライト 埋込穴φ150+RP</v>
      </c>
      <c r="D30" s="8" t="str">
        <f>IFERROR(VLOOKUP($A30,マスタ!$A:$F,3,0),"")</f>
        <v>UV20N-30C2W-D+LZA-90839E</v>
      </c>
      <c r="E30" s="2">
        <f>IFERROR(VLOOKUP($A30,マスタ!$A:$F,4,0),"")</f>
        <v>17.3</v>
      </c>
      <c r="F30" s="2">
        <f>IFERROR(VLOOKUP($A30,マスタ!$A:$F,5,0),"")</f>
        <v>2100</v>
      </c>
      <c r="G30" s="6">
        <f>IFERROR(VLOOKUP($A30,マスタ!$A:$F,6,0),"")</f>
        <v>121.38728323699422</v>
      </c>
      <c r="H30" s="2">
        <v>4</v>
      </c>
    </row>
    <row r="31" spans="1:8" x14ac:dyDescent="0.4">
      <c r="A31" s="4" t="s">
        <v>67</v>
      </c>
      <c r="B31" s="2" t="s">
        <v>24</v>
      </c>
      <c r="C31" s="8" t="str">
        <f>IFERROR(VLOOKUP($A31,マスタ!$A:$F,2,0),"")</f>
        <v>LED直管ランプ40形 ガラス直管</v>
      </c>
      <c r="D31" s="8" t="str">
        <f>IFERROR(VLOOKUP($A31,マスタ!$A:$F,3,0),"")</f>
        <v>LDGF40T・N/17/25P</v>
      </c>
      <c r="E31" s="2">
        <f>IFERROR(VLOOKUP($A31,マスタ!$A:$F,4,0),"")</f>
        <v>16.8</v>
      </c>
      <c r="F31" s="2">
        <f>IFERROR(VLOOKUP($A31,マスタ!$A:$F,5,0),"")</f>
        <v>2500</v>
      </c>
      <c r="G31" s="6">
        <f>IFERROR(VLOOKUP($A31,マスタ!$A:$F,6,0),"")</f>
        <v>148.8095238095238</v>
      </c>
      <c r="H31" s="2">
        <v>8</v>
      </c>
    </row>
    <row r="32" spans="1:8" x14ac:dyDescent="0.4">
      <c r="A32" s="4" t="s">
        <v>85</v>
      </c>
      <c r="B32" s="2" t="s">
        <v>19</v>
      </c>
      <c r="C32" s="8" t="str">
        <f>IFERROR(VLOOKUP($A32,マスタ!$A:$F,2,0),"")</f>
        <v>LEDダウンライト 埋込穴φ150</v>
      </c>
      <c r="D32" s="8" t="str">
        <f>IFERROR(VLOOKUP($A32,マスタ!$A:$F,3,0),"")</f>
        <v>DL11L38-15W7BW-D</v>
      </c>
      <c r="E32" s="2">
        <f>IFERROR(VLOOKUP($A32,マスタ!$A:$F,4,0),"")</f>
        <v>9.8000000000000007</v>
      </c>
      <c r="F32" s="2">
        <f>IFERROR(VLOOKUP($A32,マスタ!$A:$F,5,0),"")</f>
        <v>1034</v>
      </c>
      <c r="G32" s="6">
        <f>IFERROR(VLOOKUP($A32,マスタ!$A:$F,6,0),"")</f>
        <v>105.51020408163265</v>
      </c>
      <c r="H32" s="2">
        <v>43</v>
      </c>
    </row>
    <row r="33" spans="1:8" x14ac:dyDescent="0.4">
      <c r="A33" s="4" t="s">
        <v>461</v>
      </c>
      <c r="B33" s="2" t="s">
        <v>21</v>
      </c>
      <c r="C33" s="8" t="str">
        <f>IFERROR(VLOOKUP($A33,マスタ!$A:$F,2,0),"")</f>
        <v>LED直管ランプ40形 代替</v>
      </c>
      <c r="D33" s="8" t="str">
        <f>IFERROR(VLOOKUP($A33,マスタ!$A:$F,3,0),"")</f>
        <v>LDG32T・N/19/33/19SL/C</v>
      </c>
      <c r="E33" s="2">
        <f>IFERROR(VLOOKUP($A33,マスタ!$A:$F,4,0),"")</f>
        <v>18.899999999999999</v>
      </c>
      <c r="F33" s="2">
        <f>IFERROR(VLOOKUP($A33,マスタ!$A:$F,5,0),"")</f>
        <v>3300</v>
      </c>
      <c r="G33" s="6">
        <f>IFERROR(VLOOKUP($A33,マスタ!$A:$F,6,0),"")</f>
        <v>174.60317460317461</v>
      </c>
      <c r="H33" s="2">
        <v>12</v>
      </c>
    </row>
    <row r="34" spans="1:8" x14ac:dyDescent="0.4">
      <c r="A34" s="4" t="s">
        <v>145</v>
      </c>
      <c r="B34" s="2" t="s">
        <v>27</v>
      </c>
      <c r="C34" s="8" t="str">
        <f>IFERROR(VLOOKUP($A34,マスタ!$A:$F,2,0),"")</f>
        <v>LED直管ランプ20形 ガラス直管</v>
      </c>
      <c r="D34" s="8" t="str">
        <f>IFERROR(VLOOKUP($A34,マスタ!$A:$F,3,0),"")</f>
        <v>LDGF20T・N/7/10P</v>
      </c>
      <c r="E34" s="2">
        <f>IFERROR(VLOOKUP($A34,マスタ!$A:$F,4,0),"")</f>
        <v>7</v>
      </c>
      <c r="F34" s="2">
        <f>IFERROR(VLOOKUP($A34,マスタ!$A:$F,5,0),"")</f>
        <v>1000</v>
      </c>
      <c r="G34" s="6">
        <f>IFERROR(VLOOKUP($A34,マスタ!$A:$F,6,0),"")</f>
        <v>142.85714285714286</v>
      </c>
      <c r="H34" s="2">
        <v>1</v>
      </c>
    </row>
    <row r="35" spans="1:8" x14ac:dyDescent="0.4">
      <c r="A35" s="4" t="s">
        <v>65</v>
      </c>
      <c r="B35" s="2" t="s">
        <v>157</v>
      </c>
      <c r="C35" s="8" t="str">
        <f>IFERROR(VLOOKUP($A35,マスタ!$A:$F,2,0),"")</f>
        <v>LED直管ランプ20形 代替</v>
      </c>
      <c r="D35" s="8" t="str">
        <f>IFERROR(VLOOKUP($A35,マスタ!$A:$F,3,0),"")</f>
        <v>LDG20T・N/6/10/19SL/C</v>
      </c>
      <c r="E35" s="2">
        <f>IFERROR(VLOOKUP($A35,マスタ!$A:$F,4,0),"")</f>
        <v>6.1</v>
      </c>
      <c r="F35" s="2">
        <f>IFERROR(VLOOKUP($A35,マスタ!$A:$F,5,0),"")</f>
        <v>1000</v>
      </c>
      <c r="G35" s="6">
        <f>IFERROR(VLOOKUP($A35,マスタ!$A:$F,6,0),"")</f>
        <v>163.9344262295082</v>
      </c>
      <c r="H35" s="2">
        <v>5</v>
      </c>
    </row>
    <row r="36" spans="1:8" x14ac:dyDescent="0.4">
      <c r="A36" s="4" t="s">
        <v>145</v>
      </c>
      <c r="B36" s="2" t="s">
        <v>158</v>
      </c>
      <c r="C36" s="8" t="str">
        <f>IFERROR(VLOOKUP($A36,マスタ!$A:$F,2,0),"")</f>
        <v>LED直管ランプ20形 ガラス直管</v>
      </c>
      <c r="D36" s="8" t="str">
        <f>IFERROR(VLOOKUP($A36,マスタ!$A:$F,3,0),"")</f>
        <v>LDGF20T・N/7/10P</v>
      </c>
      <c r="E36" s="2">
        <f>IFERROR(VLOOKUP($A36,マスタ!$A:$F,4,0),"")</f>
        <v>7</v>
      </c>
      <c r="F36" s="2">
        <f>IFERROR(VLOOKUP($A36,マスタ!$A:$F,5,0),"")</f>
        <v>1000</v>
      </c>
      <c r="G36" s="6">
        <f>IFERROR(VLOOKUP($A36,マスタ!$A:$F,6,0),"")</f>
        <v>142.85714285714286</v>
      </c>
      <c r="H36" s="2">
        <v>2</v>
      </c>
    </row>
    <row r="37" spans="1:8" x14ac:dyDescent="0.4">
      <c r="A37" s="4" t="s">
        <v>65</v>
      </c>
      <c r="B37" s="2" t="s">
        <v>159</v>
      </c>
      <c r="C37" s="8" t="str">
        <f>IFERROR(VLOOKUP($A37,マスタ!$A:$F,2,0),"")</f>
        <v>LED直管ランプ20形 代替</v>
      </c>
      <c r="D37" s="8" t="str">
        <f>IFERROR(VLOOKUP($A37,マスタ!$A:$F,3,0),"")</f>
        <v>LDG20T・N/6/10/19SL/C</v>
      </c>
      <c r="E37" s="2">
        <f>IFERROR(VLOOKUP($A37,マスタ!$A:$F,4,0),"")</f>
        <v>6.1</v>
      </c>
      <c r="F37" s="2">
        <f>IFERROR(VLOOKUP($A37,マスタ!$A:$F,5,0),"")</f>
        <v>1000</v>
      </c>
      <c r="G37" s="6">
        <f>IFERROR(VLOOKUP($A37,マスタ!$A:$F,6,0),"")</f>
        <v>163.9344262295082</v>
      </c>
      <c r="H37" s="2">
        <v>25</v>
      </c>
    </row>
    <row r="38" spans="1:8" x14ac:dyDescent="0.4">
      <c r="A38" s="4" t="s">
        <v>64</v>
      </c>
      <c r="B38" s="2" t="s">
        <v>160</v>
      </c>
      <c r="C38" s="8" t="str">
        <f>IFERROR(VLOOKUP($A38,マスタ!$A:$F,2,0),"")</f>
        <v>LED直管ランプ40形 代替</v>
      </c>
      <c r="D38" s="8" t="str">
        <f>IFERROR(VLOOKUP($A38,マスタ!$A:$F,3,0),"")</f>
        <v>LDG32T・N/14/25/19SP/C</v>
      </c>
      <c r="E38" s="2">
        <f>IFERROR(VLOOKUP($A38,マスタ!$A:$F,4,0),"")</f>
        <v>13.8</v>
      </c>
      <c r="F38" s="2">
        <f>IFERROR(VLOOKUP($A38,マスタ!$A:$F,5,0),"")</f>
        <v>2500</v>
      </c>
      <c r="G38" s="6">
        <f>IFERROR(VLOOKUP($A38,マスタ!$A:$F,6,0),"")</f>
        <v>181.15942028985506</v>
      </c>
      <c r="H38" s="2">
        <v>4</v>
      </c>
    </row>
    <row r="39" spans="1:8" x14ac:dyDescent="0.4">
      <c r="A39" s="4" t="s">
        <v>462</v>
      </c>
      <c r="B39" s="2" t="s">
        <v>161</v>
      </c>
      <c r="C39" s="8" t="str">
        <f>IFERROR(VLOOKUP($A39,マスタ!$A:$F,2,0),"")</f>
        <v>対象外</v>
      </c>
      <c r="D39" s="8" t="str">
        <f>IFERROR(VLOOKUP($A39,マスタ!$A:$F,3,0),"")</f>
        <v>-</v>
      </c>
      <c r="E39" s="2" t="str">
        <f>IFERROR(VLOOKUP($A39,マスタ!$A:$F,4,0),"")</f>
        <v>-</v>
      </c>
      <c r="F39" s="2" t="str">
        <f>IFERROR(VLOOKUP($A39,マスタ!$A:$F,5,0),"")</f>
        <v>-</v>
      </c>
      <c r="G39" s="6" t="str">
        <f>IFERROR(VLOOKUP($A39,マスタ!$A:$F,6,0),"")</f>
        <v>-</v>
      </c>
      <c r="H39" s="2">
        <v>20</v>
      </c>
    </row>
  </sheetData>
  <phoneticPr fontId="3"/>
  <printOptions horizontalCentered="1"/>
  <pageMargins left="0.25" right="0.25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"/>
  <sheetViews>
    <sheetView tabSelected="1" view="pageBreakPreview" zoomScaleNormal="100" zoomScaleSheetLayoutView="100" workbookViewId="0">
      <selection activeCell="I2" sqref="I2"/>
    </sheetView>
  </sheetViews>
  <sheetFormatPr defaultRowHeight="18.75" x14ac:dyDescent="0.4"/>
  <cols>
    <col min="1" max="10" width="16.5" customWidth="1"/>
  </cols>
  <sheetData>
    <row r="1" spans="1:7" ht="33" x14ac:dyDescent="0.4">
      <c r="A1" s="18" t="s">
        <v>546</v>
      </c>
    </row>
    <row r="2" spans="1:7" ht="342" customHeight="1" x14ac:dyDescent="0.4">
      <c r="A2" s="62" t="s">
        <v>862</v>
      </c>
      <c r="B2" s="63"/>
      <c r="C2" s="63"/>
      <c r="D2" s="63"/>
      <c r="E2" s="63"/>
      <c r="F2" s="63"/>
      <c r="G2" s="63"/>
    </row>
    <row r="3" spans="1:7" ht="104.25" customHeight="1" x14ac:dyDescent="0.4">
      <c r="A3" s="63"/>
      <c r="B3" s="63"/>
      <c r="C3" s="63"/>
      <c r="D3" s="63"/>
      <c r="E3" s="63"/>
      <c r="F3" s="63"/>
      <c r="G3" s="63"/>
    </row>
  </sheetData>
  <mergeCells count="1">
    <mergeCell ref="A2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51"/>
  <sheetViews>
    <sheetView showGridLines="0" view="pageBreakPreview" zoomScale="55" zoomScaleNormal="55" zoomScaleSheetLayoutView="55" zoomScalePageLayoutView="40" workbookViewId="0">
      <pane xSplit="3" ySplit="2" topLeftCell="D3" activePane="bottomRight" state="frozen"/>
      <selection pane="topRight" activeCell="E1" sqref="E1"/>
      <selection pane="bottomLeft" activeCell="A7" sqref="A7"/>
      <selection pane="bottomRight"/>
    </sheetView>
  </sheetViews>
  <sheetFormatPr defaultColWidth="14.25" defaultRowHeight="21" x14ac:dyDescent="0.2"/>
  <cols>
    <col min="1" max="1" width="3.125" style="23" customWidth="1"/>
    <col min="2" max="2" width="9.75" style="50" bestFit="1" customWidth="1"/>
    <col min="3" max="3" width="45" style="51" customWidth="1"/>
    <col min="4" max="4" width="106" style="23" customWidth="1"/>
    <col min="5" max="5" width="86.75" style="23" bestFit="1" customWidth="1"/>
    <col min="6" max="6" width="8.5" style="23" bestFit="1" customWidth="1"/>
    <col min="7" max="7" width="8.375" style="52" customWidth="1"/>
    <col min="8" max="16384" width="14.25" style="23"/>
  </cols>
  <sheetData>
    <row r="1" spans="1:7" s="22" customFormat="1" ht="44.25" customHeight="1" x14ac:dyDescent="0.25">
      <c r="A1" s="19" t="s">
        <v>547</v>
      </c>
      <c r="B1" s="20"/>
      <c r="C1" s="21"/>
      <c r="D1" s="21"/>
      <c r="E1" s="21"/>
      <c r="F1" s="21"/>
      <c r="G1" s="21"/>
    </row>
    <row r="2" spans="1:7" ht="24" x14ac:dyDescent="0.25">
      <c r="B2" s="24" t="s">
        <v>548</v>
      </c>
      <c r="C2" s="25" t="s">
        <v>549</v>
      </c>
      <c r="D2" s="24" t="s">
        <v>550</v>
      </c>
      <c r="E2" s="26" t="s">
        <v>551</v>
      </c>
      <c r="F2" s="26" t="s">
        <v>552</v>
      </c>
      <c r="G2" s="27" t="s">
        <v>553</v>
      </c>
    </row>
    <row r="3" spans="1:7" s="28" customFormat="1" x14ac:dyDescent="0.4">
      <c r="B3" s="29" t="s">
        <v>554</v>
      </c>
      <c r="C3" s="30" t="s">
        <v>555</v>
      </c>
      <c r="D3" s="31" t="s">
        <v>556</v>
      </c>
      <c r="E3" s="32" t="s">
        <v>91</v>
      </c>
      <c r="F3" s="31">
        <v>1</v>
      </c>
      <c r="G3" s="29" t="s">
        <v>557</v>
      </c>
    </row>
    <row r="4" spans="1:7" s="28" customFormat="1" x14ac:dyDescent="0.2">
      <c r="B4" s="33">
        <v>5</v>
      </c>
      <c r="C4" s="34" t="s">
        <v>558</v>
      </c>
      <c r="D4" s="35" t="s">
        <v>559</v>
      </c>
      <c r="E4" s="36" t="s">
        <v>83</v>
      </c>
      <c r="F4" s="37">
        <v>1</v>
      </c>
      <c r="G4" s="33" t="s">
        <v>557</v>
      </c>
    </row>
    <row r="5" spans="1:7" s="28" customFormat="1" x14ac:dyDescent="0.4">
      <c r="B5" s="33" t="s">
        <v>74</v>
      </c>
      <c r="C5" s="34" t="s">
        <v>558</v>
      </c>
      <c r="D5" s="37" t="s">
        <v>560</v>
      </c>
      <c r="E5" s="36" t="s">
        <v>359</v>
      </c>
      <c r="F5" s="37">
        <v>1</v>
      </c>
      <c r="G5" s="33" t="s">
        <v>557</v>
      </c>
    </row>
    <row r="6" spans="1:7" s="28" customFormat="1" x14ac:dyDescent="0.4">
      <c r="B6" s="33">
        <v>49</v>
      </c>
      <c r="C6" s="34" t="s">
        <v>561</v>
      </c>
      <c r="D6" s="37" t="s">
        <v>562</v>
      </c>
      <c r="E6" s="36" t="s">
        <v>352</v>
      </c>
      <c r="F6" s="37">
        <v>2</v>
      </c>
      <c r="G6" s="33" t="s">
        <v>557</v>
      </c>
    </row>
    <row r="7" spans="1:7" s="28" customFormat="1" x14ac:dyDescent="0.4">
      <c r="B7" s="33">
        <v>22</v>
      </c>
      <c r="C7" s="34" t="s">
        <v>563</v>
      </c>
      <c r="D7" s="37" t="s">
        <v>564</v>
      </c>
      <c r="E7" s="36" t="s">
        <v>342</v>
      </c>
      <c r="F7" s="37">
        <v>1</v>
      </c>
      <c r="G7" s="33" t="s">
        <v>557</v>
      </c>
    </row>
    <row r="8" spans="1:7" s="28" customFormat="1" x14ac:dyDescent="0.4">
      <c r="B8" s="33">
        <v>4</v>
      </c>
      <c r="C8" s="34" t="s">
        <v>563</v>
      </c>
      <c r="D8" s="37" t="s">
        <v>565</v>
      </c>
      <c r="E8" s="36" t="s">
        <v>28</v>
      </c>
      <c r="F8" s="37">
        <v>1</v>
      </c>
      <c r="G8" s="33" t="s">
        <v>557</v>
      </c>
    </row>
    <row r="9" spans="1:7" s="28" customFormat="1" x14ac:dyDescent="0.4">
      <c r="B9" s="33" t="s">
        <v>74</v>
      </c>
      <c r="C9" s="34" t="s">
        <v>563</v>
      </c>
      <c r="D9" s="37" t="s">
        <v>560</v>
      </c>
      <c r="E9" s="36" t="s">
        <v>359</v>
      </c>
      <c r="F9" s="37">
        <v>1</v>
      </c>
      <c r="G9" s="33" t="s">
        <v>557</v>
      </c>
    </row>
    <row r="10" spans="1:7" s="28" customFormat="1" x14ac:dyDescent="0.4">
      <c r="B10" s="33">
        <v>11</v>
      </c>
      <c r="C10" s="34" t="s">
        <v>566</v>
      </c>
      <c r="D10" s="37" t="s">
        <v>567</v>
      </c>
      <c r="E10" s="36" t="s">
        <v>166</v>
      </c>
      <c r="F10" s="37">
        <v>1</v>
      </c>
      <c r="G10" s="33" t="s">
        <v>557</v>
      </c>
    </row>
    <row r="11" spans="1:7" s="28" customFormat="1" x14ac:dyDescent="0.4">
      <c r="B11" s="33">
        <v>11</v>
      </c>
      <c r="C11" s="34" t="s">
        <v>568</v>
      </c>
      <c r="D11" s="37" t="s">
        <v>567</v>
      </c>
      <c r="E11" s="36" t="s">
        <v>166</v>
      </c>
      <c r="F11" s="37">
        <v>1</v>
      </c>
      <c r="G11" s="33" t="s">
        <v>557</v>
      </c>
    </row>
    <row r="12" spans="1:7" s="28" customFormat="1" x14ac:dyDescent="0.4">
      <c r="B12" s="33">
        <v>45</v>
      </c>
      <c r="C12" s="34" t="s">
        <v>569</v>
      </c>
      <c r="D12" s="37" t="s">
        <v>570</v>
      </c>
      <c r="E12" s="36" t="s">
        <v>90</v>
      </c>
      <c r="F12" s="37">
        <v>1</v>
      </c>
      <c r="G12" s="33" t="s">
        <v>557</v>
      </c>
    </row>
    <row r="13" spans="1:7" s="28" customFormat="1" x14ac:dyDescent="0.4">
      <c r="B13" s="33" t="s">
        <v>74</v>
      </c>
      <c r="C13" s="34" t="s">
        <v>569</v>
      </c>
      <c r="D13" s="37" t="s">
        <v>560</v>
      </c>
      <c r="E13" s="36" t="s">
        <v>359</v>
      </c>
      <c r="F13" s="37">
        <v>1</v>
      </c>
      <c r="G13" s="33" t="s">
        <v>557</v>
      </c>
    </row>
    <row r="14" spans="1:7" s="28" customFormat="1" x14ac:dyDescent="0.4">
      <c r="B14" s="33">
        <v>12</v>
      </c>
      <c r="C14" s="34" t="s">
        <v>571</v>
      </c>
      <c r="D14" s="37" t="s">
        <v>572</v>
      </c>
      <c r="E14" s="36" t="s">
        <v>89</v>
      </c>
      <c r="F14" s="37">
        <v>3</v>
      </c>
      <c r="G14" s="33" t="s">
        <v>557</v>
      </c>
    </row>
    <row r="15" spans="1:7" s="28" customFormat="1" x14ac:dyDescent="0.4">
      <c r="B15" s="33">
        <v>13</v>
      </c>
      <c r="C15" s="34" t="s">
        <v>571</v>
      </c>
      <c r="D15" s="37" t="s">
        <v>573</v>
      </c>
      <c r="E15" s="36" t="s">
        <v>106</v>
      </c>
      <c r="F15" s="37">
        <v>1</v>
      </c>
      <c r="G15" s="33" t="s">
        <v>557</v>
      </c>
    </row>
    <row r="16" spans="1:7" s="28" customFormat="1" x14ac:dyDescent="0.4">
      <c r="B16" s="33">
        <v>20</v>
      </c>
      <c r="C16" s="34" t="s">
        <v>574</v>
      </c>
      <c r="D16" s="37" t="s">
        <v>572</v>
      </c>
      <c r="E16" s="36" t="s">
        <v>30</v>
      </c>
      <c r="F16" s="37">
        <v>5</v>
      </c>
      <c r="G16" s="33" t="s">
        <v>557</v>
      </c>
    </row>
    <row r="17" spans="2:7" s="28" customFormat="1" x14ac:dyDescent="0.4">
      <c r="B17" s="33">
        <v>2</v>
      </c>
      <c r="C17" s="34" t="s">
        <v>575</v>
      </c>
      <c r="D17" s="37" t="s">
        <v>576</v>
      </c>
      <c r="E17" s="36" t="s">
        <v>103</v>
      </c>
      <c r="F17" s="37">
        <v>2</v>
      </c>
      <c r="G17" s="33" t="s">
        <v>557</v>
      </c>
    </row>
    <row r="18" spans="2:7" s="28" customFormat="1" x14ac:dyDescent="0.4">
      <c r="B18" s="33">
        <v>40</v>
      </c>
      <c r="C18" s="34" t="s">
        <v>575</v>
      </c>
      <c r="D18" s="37" t="s">
        <v>577</v>
      </c>
      <c r="E18" s="36" t="s">
        <v>351</v>
      </c>
      <c r="F18" s="37">
        <v>1</v>
      </c>
      <c r="G18" s="33" t="s">
        <v>557</v>
      </c>
    </row>
    <row r="19" spans="2:7" s="28" customFormat="1" x14ac:dyDescent="0.4">
      <c r="B19" s="33">
        <v>6</v>
      </c>
      <c r="C19" s="34" t="s">
        <v>578</v>
      </c>
      <c r="D19" s="37" t="s">
        <v>556</v>
      </c>
      <c r="E19" s="36" t="s">
        <v>92</v>
      </c>
      <c r="F19" s="37">
        <v>2</v>
      </c>
      <c r="G19" s="33" t="s">
        <v>557</v>
      </c>
    </row>
    <row r="20" spans="2:7" s="28" customFormat="1" x14ac:dyDescent="0.4">
      <c r="B20" s="33">
        <v>45</v>
      </c>
      <c r="C20" s="34" t="s">
        <v>578</v>
      </c>
      <c r="D20" s="37" t="s">
        <v>570</v>
      </c>
      <c r="E20" s="36" t="s">
        <v>90</v>
      </c>
      <c r="F20" s="37">
        <v>1</v>
      </c>
      <c r="G20" s="33" t="s">
        <v>557</v>
      </c>
    </row>
    <row r="21" spans="2:7" s="28" customFormat="1" x14ac:dyDescent="0.4">
      <c r="B21" s="33">
        <v>6</v>
      </c>
      <c r="C21" s="34" t="s">
        <v>579</v>
      </c>
      <c r="D21" s="37" t="s">
        <v>556</v>
      </c>
      <c r="E21" s="36" t="s">
        <v>92</v>
      </c>
      <c r="F21" s="37">
        <v>3</v>
      </c>
      <c r="G21" s="33" t="s">
        <v>557</v>
      </c>
    </row>
    <row r="22" spans="2:7" s="28" customFormat="1" x14ac:dyDescent="0.4">
      <c r="B22" s="33">
        <v>45</v>
      </c>
      <c r="C22" s="34" t="s">
        <v>579</v>
      </c>
      <c r="D22" s="37" t="s">
        <v>570</v>
      </c>
      <c r="E22" s="36" t="s">
        <v>90</v>
      </c>
      <c r="F22" s="37">
        <v>1</v>
      </c>
      <c r="G22" s="33" t="s">
        <v>557</v>
      </c>
    </row>
    <row r="23" spans="2:7" s="28" customFormat="1" x14ac:dyDescent="0.2">
      <c r="B23" s="33">
        <v>5</v>
      </c>
      <c r="C23" s="34" t="s">
        <v>580</v>
      </c>
      <c r="D23" s="35" t="s">
        <v>559</v>
      </c>
      <c r="E23" s="36" t="s">
        <v>83</v>
      </c>
      <c r="F23" s="37">
        <v>1</v>
      </c>
      <c r="G23" s="33" t="s">
        <v>557</v>
      </c>
    </row>
    <row r="24" spans="2:7" s="28" customFormat="1" x14ac:dyDescent="0.4">
      <c r="B24" s="33" t="s">
        <v>74</v>
      </c>
      <c r="C24" s="34" t="s">
        <v>580</v>
      </c>
      <c r="D24" s="37" t="s">
        <v>560</v>
      </c>
      <c r="E24" s="36" t="s">
        <v>359</v>
      </c>
      <c r="F24" s="37">
        <v>1</v>
      </c>
      <c r="G24" s="33" t="s">
        <v>557</v>
      </c>
    </row>
    <row r="25" spans="2:7" s="28" customFormat="1" x14ac:dyDescent="0.2">
      <c r="B25" s="33">
        <v>5</v>
      </c>
      <c r="C25" s="34" t="s">
        <v>581</v>
      </c>
      <c r="D25" s="35" t="s">
        <v>559</v>
      </c>
      <c r="E25" s="36" t="s">
        <v>83</v>
      </c>
      <c r="F25" s="37">
        <v>3</v>
      </c>
      <c r="G25" s="33" t="s">
        <v>557</v>
      </c>
    </row>
    <row r="26" spans="2:7" s="28" customFormat="1" x14ac:dyDescent="0.4">
      <c r="B26" s="33">
        <v>47</v>
      </c>
      <c r="C26" s="34" t="s">
        <v>581</v>
      </c>
      <c r="D26" s="37" t="s">
        <v>556</v>
      </c>
      <c r="E26" s="36" t="s">
        <v>41</v>
      </c>
      <c r="F26" s="37">
        <v>2</v>
      </c>
      <c r="G26" s="33" t="s">
        <v>557</v>
      </c>
    </row>
    <row r="27" spans="2:7" s="28" customFormat="1" x14ac:dyDescent="0.4">
      <c r="B27" s="33">
        <v>49</v>
      </c>
      <c r="C27" s="34" t="s">
        <v>581</v>
      </c>
      <c r="D27" s="37" t="s">
        <v>562</v>
      </c>
      <c r="E27" s="36" t="s">
        <v>352</v>
      </c>
      <c r="F27" s="37">
        <v>1</v>
      </c>
      <c r="G27" s="33" t="s">
        <v>557</v>
      </c>
    </row>
    <row r="28" spans="2:7" s="28" customFormat="1" x14ac:dyDescent="0.4">
      <c r="B28" s="33">
        <v>48</v>
      </c>
      <c r="C28" s="34" t="s">
        <v>582</v>
      </c>
      <c r="D28" s="37" t="s">
        <v>583</v>
      </c>
      <c r="E28" s="36" t="s">
        <v>64</v>
      </c>
      <c r="F28" s="37">
        <v>1</v>
      </c>
      <c r="G28" s="33" t="s">
        <v>557</v>
      </c>
    </row>
    <row r="29" spans="2:7" s="28" customFormat="1" x14ac:dyDescent="0.4">
      <c r="B29" s="33">
        <v>49</v>
      </c>
      <c r="C29" s="34" t="s">
        <v>584</v>
      </c>
      <c r="D29" s="37" t="s">
        <v>562</v>
      </c>
      <c r="E29" s="36" t="s">
        <v>352</v>
      </c>
      <c r="F29" s="37">
        <v>2</v>
      </c>
      <c r="G29" s="33" t="s">
        <v>557</v>
      </c>
    </row>
    <row r="30" spans="2:7" s="28" customFormat="1" x14ac:dyDescent="0.4">
      <c r="B30" s="33">
        <v>11</v>
      </c>
      <c r="C30" s="34" t="s">
        <v>585</v>
      </c>
      <c r="D30" s="37" t="s">
        <v>567</v>
      </c>
      <c r="E30" s="36" t="s">
        <v>166</v>
      </c>
      <c r="F30" s="37">
        <v>1</v>
      </c>
      <c r="G30" s="33" t="s">
        <v>557</v>
      </c>
    </row>
    <row r="31" spans="2:7" s="28" customFormat="1" x14ac:dyDescent="0.4">
      <c r="B31" s="33">
        <v>45</v>
      </c>
      <c r="C31" s="34" t="s">
        <v>586</v>
      </c>
      <c r="D31" s="37" t="s">
        <v>570</v>
      </c>
      <c r="E31" s="37" t="s">
        <v>90</v>
      </c>
      <c r="F31" s="37">
        <v>1</v>
      </c>
      <c r="G31" s="33" t="s">
        <v>557</v>
      </c>
    </row>
    <row r="32" spans="2:7" x14ac:dyDescent="0.2">
      <c r="B32" s="38" t="s">
        <v>74</v>
      </c>
      <c r="C32" s="39" t="s">
        <v>586</v>
      </c>
      <c r="D32" s="37" t="s">
        <v>560</v>
      </c>
      <c r="E32" s="40" t="s">
        <v>359</v>
      </c>
      <c r="F32" s="40">
        <v>1</v>
      </c>
      <c r="G32" s="33" t="s">
        <v>557</v>
      </c>
    </row>
    <row r="33" spans="2:7" x14ac:dyDescent="0.2">
      <c r="B33" s="38">
        <v>2</v>
      </c>
      <c r="C33" s="39" t="s">
        <v>587</v>
      </c>
      <c r="D33" s="37" t="s">
        <v>576</v>
      </c>
      <c r="E33" s="40" t="s">
        <v>103</v>
      </c>
      <c r="F33" s="40">
        <v>2</v>
      </c>
      <c r="G33" s="33" t="s">
        <v>557</v>
      </c>
    </row>
    <row r="34" spans="2:7" s="28" customFormat="1" x14ac:dyDescent="0.2">
      <c r="B34" s="33">
        <v>40</v>
      </c>
      <c r="C34" s="34" t="s">
        <v>587</v>
      </c>
      <c r="D34" s="37" t="s">
        <v>577</v>
      </c>
      <c r="E34" s="41" t="s">
        <v>351</v>
      </c>
      <c r="F34" s="37">
        <v>1</v>
      </c>
      <c r="G34" s="33" t="s">
        <v>557</v>
      </c>
    </row>
    <row r="35" spans="2:7" x14ac:dyDescent="0.2">
      <c r="B35" s="38">
        <v>6</v>
      </c>
      <c r="C35" s="39" t="s">
        <v>588</v>
      </c>
      <c r="D35" s="37" t="s">
        <v>556</v>
      </c>
      <c r="E35" s="37" t="s">
        <v>92</v>
      </c>
      <c r="F35" s="37">
        <v>4</v>
      </c>
      <c r="G35" s="33" t="s">
        <v>557</v>
      </c>
    </row>
    <row r="36" spans="2:7" x14ac:dyDescent="0.2">
      <c r="B36" s="38">
        <v>8</v>
      </c>
      <c r="C36" s="39" t="s">
        <v>588</v>
      </c>
      <c r="D36" s="37" t="s">
        <v>589</v>
      </c>
      <c r="E36" s="40" t="s">
        <v>194</v>
      </c>
      <c r="F36" s="40">
        <v>6</v>
      </c>
      <c r="G36" s="33" t="s">
        <v>557</v>
      </c>
    </row>
    <row r="37" spans="2:7" x14ac:dyDescent="0.2">
      <c r="B37" s="38">
        <v>4</v>
      </c>
      <c r="C37" s="39" t="s">
        <v>588</v>
      </c>
      <c r="D37" s="37" t="s">
        <v>565</v>
      </c>
      <c r="E37" s="40" t="s">
        <v>28</v>
      </c>
      <c r="F37" s="40">
        <v>3</v>
      </c>
      <c r="G37" s="33" t="s">
        <v>557</v>
      </c>
    </row>
    <row r="38" spans="2:7" x14ac:dyDescent="0.2">
      <c r="B38" s="38" t="s">
        <v>590</v>
      </c>
      <c r="C38" s="39" t="s">
        <v>591</v>
      </c>
      <c r="D38" s="40" t="s">
        <v>592</v>
      </c>
      <c r="E38" s="40" t="s">
        <v>593</v>
      </c>
      <c r="F38" s="35">
        <v>0</v>
      </c>
      <c r="G38" s="33" t="s">
        <v>557</v>
      </c>
    </row>
    <row r="39" spans="2:7" x14ac:dyDescent="0.2">
      <c r="B39" s="38" t="s">
        <v>590</v>
      </c>
      <c r="C39" s="39" t="s">
        <v>591</v>
      </c>
      <c r="D39" s="40" t="s">
        <v>592</v>
      </c>
      <c r="E39" s="40" t="s">
        <v>593</v>
      </c>
      <c r="F39" s="35">
        <v>0</v>
      </c>
      <c r="G39" s="33" t="s">
        <v>557</v>
      </c>
    </row>
    <row r="40" spans="2:7" x14ac:dyDescent="0.2">
      <c r="B40" s="38">
        <v>4</v>
      </c>
      <c r="C40" s="39" t="s">
        <v>591</v>
      </c>
      <c r="D40" s="37" t="s">
        <v>565</v>
      </c>
      <c r="E40" s="40" t="s">
        <v>28</v>
      </c>
      <c r="F40" s="40">
        <v>1</v>
      </c>
      <c r="G40" s="33" t="s">
        <v>557</v>
      </c>
    </row>
    <row r="41" spans="2:7" x14ac:dyDescent="0.2">
      <c r="B41" s="38" t="s">
        <v>74</v>
      </c>
      <c r="C41" s="39" t="s">
        <v>591</v>
      </c>
      <c r="D41" s="37" t="s">
        <v>560</v>
      </c>
      <c r="E41" s="40" t="s">
        <v>359</v>
      </c>
      <c r="F41" s="40">
        <v>1</v>
      </c>
      <c r="G41" s="33" t="s">
        <v>557</v>
      </c>
    </row>
    <row r="42" spans="2:7" x14ac:dyDescent="0.2">
      <c r="B42" s="38">
        <v>46</v>
      </c>
      <c r="C42" s="39" t="s">
        <v>594</v>
      </c>
      <c r="D42" s="37" t="s">
        <v>595</v>
      </c>
      <c r="E42" s="40" t="s">
        <v>67</v>
      </c>
      <c r="F42" s="40">
        <v>1</v>
      </c>
      <c r="G42" s="33" t="s">
        <v>557</v>
      </c>
    </row>
    <row r="43" spans="2:7" x14ac:dyDescent="0.2">
      <c r="B43" s="38">
        <v>54</v>
      </c>
      <c r="C43" s="39" t="s">
        <v>596</v>
      </c>
      <c r="D43" s="37" t="s">
        <v>597</v>
      </c>
      <c r="E43" s="40" t="s">
        <v>354</v>
      </c>
      <c r="F43" s="40">
        <v>5</v>
      </c>
      <c r="G43" s="33" t="s">
        <v>557</v>
      </c>
    </row>
    <row r="44" spans="2:7" x14ac:dyDescent="0.2">
      <c r="B44" s="38">
        <v>17</v>
      </c>
      <c r="C44" s="39" t="s">
        <v>598</v>
      </c>
      <c r="D44" s="37" t="s">
        <v>599</v>
      </c>
      <c r="E44" s="40" t="s">
        <v>235</v>
      </c>
      <c r="F44" s="40">
        <v>9</v>
      </c>
      <c r="G44" s="33" t="s">
        <v>557</v>
      </c>
    </row>
    <row r="45" spans="2:7" x14ac:dyDescent="0.2">
      <c r="B45" s="38">
        <v>42</v>
      </c>
      <c r="C45" s="39" t="s">
        <v>598</v>
      </c>
      <c r="D45" s="37" t="s">
        <v>600</v>
      </c>
      <c r="E45" s="40" t="s">
        <v>37</v>
      </c>
      <c r="F45" s="40">
        <v>1</v>
      </c>
      <c r="G45" s="33" t="s">
        <v>557</v>
      </c>
    </row>
    <row r="46" spans="2:7" x14ac:dyDescent="0.2">
      <c r="B46" s="38">
        <v>3</v>
      </c>
      <c r="C46" s="39" t="s">
        <v>601</v>
      </c>
      <c r="D46" s="40" t="s">
        <v>602</v>
      </c>
      <c r="E46" s="40" t="s">
        <v>87</v>
      </c>
      <c r="F46" s="40">
        <v>4</v>
      </c>
      <c r="G46" s="33" t="s">
        <v>557</v>
      </c>
    </row>
    <row r="47" spans="2:7" x14ac:dyDescent="0.2">
      <c r="B47" s="38">
        <v>20</v>
      </c>
      <c r="C47" s="39" t="s">
        <v>601</v>
      </c>
      <c r="D47" s="40" t="s">
        <v>572</v>
      </c>
      <c r="E47" s="40" t="s">
        <v>30</v>
      </c>
      <c r="F47" s="40">
        <v>1</v>
      </c>
      <c r="G47" s="33" t="s">
        <v>557</v>
      </c>
    </row>
    <row r="48" spans="2:7" x14ac:dyDescent="0.2">
      <c r="B48" s="38">
        <v>17</v>
      </c>
      <c r="C48" s="39" t="s">
        <v>603</v>
      </c>
      <c r="D48" s="37" t="s">
        <v>599</v>
      </c>
      <c r="E48" s="40" t="s">
        <v>235</v>
      </c>
      <c r="F48" s="40">
        <v>23</v>
      </c>
      <c r="G48" s="33" t="s">
        <v>557</v>
      </c>
    </row>
    <row r="49" spans="2:7" x14ac:dyDescent="0.2">
      <c r="B49" s="38">
        <v>20</v>
      </c>
      <c r="C49" s="39" t="s">
        <v>603</v>
      </c>
      <c r="D49" s="40" t="s">
        <v>572</v>
      </c>
      <c r="E49" s="40" t="s">
        <v>30</v>
      </c>
      <c r="F49" s="40">
        <v>28</v>
      </c>
      <c r="G49" s="33" t="s">
        <v>557</v>
      </c>
    </row>
    <row r="50" spans="2:7" x14ac:dyDescent="0.2">
      <c r="B50" s="38">
        <v>42</v>
      </c>
      <c r="C50" s="39" t="s">
        <v>603</v>
      </c>
      <c r="D50" s="40" t="s">
        <v>600</v>
      </c>
      <c r="E50" s="40" t="s">
        <v>37</v>
      </c>
      <c r="F50" s="40">
        <v>4</v>
      </c>
      <c r="G50" s="33" t="s">
        <v>557</v>
      </c>
    </row>
    <row r="51" spans="2:7" x14ac:dyDescent="0.2">
      <c r="B51" s="38" t="s">
        <v>75</v>
      </c>
      <c r="C51" s="39" t="s">
        <v>603</v>
      </c>
      <c r="D51" s="40" t="s">
        <v>604</v>
      </c>
      <c r="E51" s="40" t="s">
        <v>363</v>
      </c>
      <c r="F51" s="40">
        <v>2</v>
      </c>
      <c r="G51" s="33" t="s">
        <v>557</v>
      </c>
    </row>
    <row r="52" spans="2:7" x14ac:dyDescent="0.2">
      <c r="B52" s="38">
        <v>5</v>
      </c>
      <c r="C52" s="39" t="s">
        <v>605</v>
      </c>
      <c r="D52" s="35" t="s">
        <v>559</v>
      </c>
      <c r="E52" s="40" t="s">
        <v>83</v>
      </c>
      <c r="F52" s="40">
        <v>1</v>
      </c>
      <c r="G52" s="33" t="s">
        <v>557</v>
      </c>
    </row>
    <row r="53" spans="2:7" x14ac:dyDescent="0.2">
      <c r="B53" s="38">
        <v>53</v>
      </c>
      <c r="C53" s="39" t="s">
        <v>605</v>
      </c>
      <c r="D53" s="40" t="s">
        <v>606</v>
      </c>
      <c r="E53" s="40" t="s">
        <v>162</v>
      </c>
      <c r="F53" s="40">
        <v>2</v>
      </c>
      <c r="G53" s="33" t="s">
        <v>557</v>
      </c>
    </row>
    <row r="54" spans="2:7" x14ac:dyDescent="0.2">
      <c r="B54" s="38">
        <v>8</v>
      </c>
      <c r="C54" s="39" t="s">
        <v>607</v>
      </c>
      <c r="D54" s="40" t="s">
        <v>589</v>
      </c>
      <c r="E54" s="40" t="s">
        <v>194</v>
      </c>
      <c r="F54" s="40">
        <v>3</v>
      </c>
      <c r="G54" s="33" t="s">
        <v>557</v>
      </c>
    </row>
    <row r="55" spans="2:7" x14ac:dyDescent="0.2">
      <c r="B55" s="38">
        <v>52</v>
      </c>
      <c r="C55" s="39" t="s">
        <v>607</v>
      </c>
      <c r="D55" s="40" t="s">
        <v>589</v>
      </c>
      <c r="E55" s="40" t="s">
        <v>194</v>
      </c>
      <c r="F55" s="40">
        <v>6</v>
      </c>
      <c r="G55" s="33" t="s">
        <v>557</v>
      </c>
    </row>
    <row r="56" spans="2:7" x14ac:dyDescent="0.2">
      <c r="B56" s="38">
        <v>53</v>
      </c>
      <c r="C56" s="39" t="s">
        <v>607</v>
      </c>
      <c r="D56" s="40" t="s">
        <v>606</v>
      </c>
      <c r="E56" s="40" t="s">
        <v>162</v>
      </c>
      <c r="F56" s="40">
        <v>1</v>
      </c>
      <c r="G56" s="33" t="s">
        <v>557</v>
      </c>
    </row>
    <row r="57" spans="2:7" x14ac:dyDescent="0.2">
      <c r="B57" s="38">
        <v>4</v>
      </c>
      <c r="C57" s="39" t="s">
        <v>607</v>
      </c>
      <c r="D57" s="40" t="s">
        <v>565</v>
      </c>
      <c r="E57" s="40" t="s">
        <v>28</v>
      </c>
      <c r="F57" s="40">
        <v>2</v>
      </c>
      <c r="G57" s="33" t="s">
        <v>557</v>
      </c>
    </row>
    <row r="58" spans="2:7" x14ac:dyDescent="0.2">
      <c r="B58" s="38" t="s">
        <v>339</v>
      </c>
      <c r="C58" s="39" t="s">
        <v>607</v>
      </c>
      <c r="D58" s="40" t="s">
        <v>604</v>
      </c>
      <c r="E58" s="40" t="s">
        <v>362</v>
      </c>
      <c r="F58" s="40">
        <v>1</v>
      </c>
      <c r="G58" s="33" t="s">
        <v>557</v>
      </c>
    </row>
    <row r="59" spans="2:7" x14ac:dyDescent="0.2">
      <c r="B59" s="38">
        <v>2</v>
      </c>
      <c r="C59" s="39" t="s">
        <v>608</v>
      </c>
      <c r="D59" s="40" t="s">
        <v>576</v>
      </c>
      <c r="E59" s="40" t="s">
        <v>103</v>
      </c>
      <c r="F59" s="40">
        <v>6</v>
      </c>
      <c r="G59" s="33" t="s">
        <v>557</v>
      </c>
    </row>
    <row r="60" spans="2:7" x14ac:dyDescent="0.2">
      <c r="B60" s="38">
        <v>8</v>
      </c>
      <c r="C60" s="39" t="s">
        <v>608</v>
      </c>
      <c r="D60" s="40" t="s">
        <v>589</v>
      </c>
      <c r="E60" s="40" t="s">
        <v>194</v>
      </c>
      <c r="F60" s="40">
        <v>15</v>
      </c>
      <c r="G60" s="33" t="s">
        <v>557</v>
      </c>
    </row>
    <row r="61" spans="2:7" x14ac:dyDescent="0.2">
      <c r="B61" s="38">
        <v>53</v>
      </c>
      <c r="C61" s="39" t="s">
        <v>608</v>
      </c>
      <c r="D61" s="40" t="s">
        <v>606</v>
      </c>
      <c r="E61" s="40" t="s">
        <v>162</v>
      </c>
      <c r="F61" s="40">
        <v>4</v>
      </c>
      <c r="G61" s="33" t="s">
        <v>557</v>
      </c>
    </row>
    <row r="62" spans="2:7" x14ac:dyDescent="0.2">
      <c r="B62" s="38">
        <v>42</v>
      </c>
      <c r="C62" s="39" t="s">
        <v>608</v>
      </c>
      <c r="D62" s="40" t="s">
        <v>600</v>
      </c>
      <c r="E62" s="40" t="s">
        <v>37</v>
      </c>
      <c r="F62" s="40">
        <v>5</v>
      </c>
      <c r="G62" s="33" t="s">
        <v>557</v>
      </c>
    </row>
    <row r="63" spans="2:7" x14ac:dyDescent="0.2">
      <c r="B63" s="38">
        <v>6</v>
      </c>
      <c r="C63" s="39" t="s">
        <v>609</v>
      </c>
      <c r="D63" s="40" t="s">
        <v>556</v>
      </c>
      <c r="E63" s="40" t="s">
        <v>92</v>
      </c>
      <c r="F63" s="40">
        <v>4</v>
      </c>
      <c r="G63" s="33" t="s">
        <v>557</v>
      </c>
    </row>
    <row r="64" spans="2:7" x14ac:dyDescent="0.2">
      <c r="B64" s="38">
        <v>50</v>
      </c>
      <c r="C64" s="39" t="s">
        <v>610</v>
      </c>
      <c r="D64" s="40" t="s">
        <v>611</v>
      </c>
      <c r="E64" s="40" t="s">
        <v>353</v>
      </c>
      <c r="F64" s="40">
        <v>9</v>
      </c>
      <c r="G64" s="33" t="s">
        <v>557</v>
      </c>
    </row>
    <row r="65" spans="2:7" x14ac:dyDescent="0.2">
      <c r="B65" s="38">
        <v>51</v>
      </c>
      <c r="C65" s="39" t="s">
        <v>610</v>
      </c>
      <c r="D65" s="40" t="s">
        <v>612</v>
      </c>
      <c r="E65" s="40" t="s">
        <v>613</v>
      </c>
      <c r="F65" s="40">
        <v>2</v>
      </c>
      <c r="G65" s="33" t="s">
        <v>557</v>
      </c>
    </row>
    <row r="66" spans="2:7" x14ac:dyDescent="0.2">
      <c r="B66" s="38" t="s">
        <v>336</v>
      </c>
      <c r="C66" s="39" t="s">
        <v>610</v>
      </c>
      <c r="D66" s="40" t="s">
        <v>565</v>
      </c>
      <c r="E66" s="40" t="s">
        <v>115</v>
      </c>
      <c r="F66" s="40">
        <v>2</v>
      </c>
      <c r="G66" s="33" t="s">
        <v>557</v>
      </c>
    </row>
    <row r="67" spans="2:7" x14ac:dyDescent="0.2">
      <c r="B67" s="38">
        <v>11</v>
      </c>
      <c r="C67" s="42" t="s">
        <v>614</v>
      </c>
      <c r="D67" s="35" t="s">
        <v>567</v>
      </c>
      <c r="E67" s="35" t="s">
        <v>166</v>
      </c>
      <c r="F67" s="35">
        <v>3</v>
      </c>
      <c r="G67" s="33" t="s">
        <v>557</v>
      </c>
    </row>
    <row r="68" spans="2:7" x14ac:dyDescent="0.2">
      <c r="B68" s="38">
        <v>2</v>
      </c>
      <c r="C68" s="39" t="s">
        <v>615</v>
      </c>
      <c r="D68" s="40" t="s">
        <v>576</v>
      </c>
      <c r="E68" s="40" t="s">
        <v>103</v>
      </c>
      <c r="F68" s="40">
        <v>24</v>
      </c>
      <c r="G68" s="33" t="s">
        <v>557</v>
      </c>
    </row>
    <row r="69" spans="2:7" x14ac:dyDescent="0.2">
      <c r="B69" s="38">
        <v>4</v>
      </c>
      <c r="C69" s="39" t="s">
        <v>615</v>
      </c>
      <c r="D69" s="40" t="s">
        <v>565</v>
      </c>
      <c r="E69" s="40" t="s">
        <v>28</v>
      </c>
      <c r="F69" s="40">
        <v>7</v>
      </c>
      <c r="G69" s="33" t="s">
        <v>557</v>
      </c>
    </row>
    <row r="70" spans="2:7" x14ac:dyDescent="0.2">
      <c r="B70" s="38" t="s">
        <v>76</v>
      </c>
      <c r="C70" s="39" t="s">
        <v>615</v>
      </c>
      <c r="D70" s="40" t="s">
        <v>616</v>
      </c>
      <c r="E70" s="40" t="s">
        <v>364</v>
      </c>
      <c r="F70" s="40">
        <v>2</v>
      </c>
      <c r="G70" s="33" t="s">
        <v>557</v>
      </c>
    </row>
    <row r="71" spans="2:7" x14ac:dyDescent="0.2">
      <c r="B71" s="38" t="s">
        <v>81</v>
      </c>
      <c r="C71" s="39" t="s">
        <v>615</v>
      </c>
      <c r="D71" s="40" t="s">
        <v>617</v>
      </c>
      <c r="E71" s="40" t="s">
        <v>138</v>
      </c>
      <c r="F71" s="40">
        <v>2</v>
      </c>
      <c r="G71" s="33" t="s">
        <v>557</v>
      </c>
    </row>
    <row r="72" spans="2:7" x14ac:dyDescent="0.2">
      <c r="B72" s="38">
        <v>2</v>
      </c>
      <c r="C72" s="39" t="s">
        <v>618</v>
      </c>
      <c r="D72" s="40" t="s">
        <v>576</v>
      </c>
      <c r="E72" s="40" t="s">
        <v>103</v>
      </c>
      <c r="F72" s="40">
        <v>4</v>
      </c>
      <c r="G72" s="33" t="s">
        <v>557</v>
      </c>
    </row>
    <row r="73" spans="2:7" x14ac:dyDescent="0.2">
      <c r="B73" s="38">
        <v>22</v>
      </c>
      <c r="C73" s="39" t="s">
        <v>618</v>
      </c>
      <c r="D73" s="40" t="s">
        <v>564</v>
      </c>
      <c r="E73" s="40" t="s">
        <v>342</v>
      </c>
      <c r="F73" s="40">
        <v>1</v>
      </c>
      <c r="G73" s="33" t="s">
        <v>557</v>
      </c>
    </row>
    <row r="74" spans="2:7" x14ac:dyDescent="0.2">
      <c r="B74" s="38">
        <v>4</v>
      </c>
      <c r="C74" s="39" t="s">
        <v>618</v>
      </c>
      <c r="D74" s="40" t="s">
        <v>565</v>
      </c>
      <c r="E74" s="40" t="s">
        <v>28</v>
      </c>
      <c r="F74" s="40">
        <v>1</v>
      </c>
      <c r="G74" s="33" t="s">
        <v>557</v>
      </c>
    </row>
    <row r="75" spans="2:7" x14ac:dyDescent="0.2">
      <c r="B75" s="38" t="s">
        <v>74</v>
      </c>
      <c r="C75" s="39" t="s">
        <v>618</v>
      </c>
      <c r="D75" s="40" t="s">
        <v>560</v>
      </c>
      <c r="E75" s="40" t="s">
        <v>359</v>
      </c>
      <c r="F75" s="40">
        <v>1</v>
      </c>
      <c r="G75" s="33" t="s">
        <v>557</v>
      </c>
    </row>
    <row r="76" spans="2:7" x14ac:dyDescent="0.2">
      <c r="B76" s="38">
        <v>12</v>
      </c>
      <c r="C76" s="39" t="s">
        <v>619</v>
      </c>
      <c r="D76" s="40" t="s">
        <v>572</v>
      </c>
      <c r="E76" s="40" t="s">
        <v>89</v>
      </c>
      <c r="F76" s="40">
        <v>3</v>
      </c>
      <c r="G76" s="33" t="s">
        <v>557</v>
      </c>
    </row>
    <row r="77" spans="2:7" x14ac:dyDescent="0.2">
      <c r="B77" s="38">
        <v>21</v>
      </c>
      <c r="C77" s="39" t="s">
        <v>620</v>
      </c>
      <c r="D77" s="40" t="s">
        <v>556</v>
      </c>
      <c r="E77" s="40" t="s">
        <v>91</v>
      </c>
      <c r="F77" s="40">
        <v>1</v>
      </c>
      <c r="G77" s="33" t="s">
        <v>557</v>
      </c>
    </row>
    <row r="78" spans="2:7" x14ac:dyDescent="0.2">
      <c r="B78" s="38">
        <v>40</v>
      </c>
      <c r="C78" s="39" t="s">
        <v>620</v>
      </c>
      <c r="D78" s="40" t="s">
        <v>577</v>
      </c>
      <c r="E78" s="40" t="s">
        <v>621</v>
      </c>
      <c r="F78" s="40">
        <v>1</v>
      </c>
      <c r="G78" s="33" t="s">
        <v>557</v>
      </c>
    </row>
    <row r="79" spans="2:7" x14ac:dyDescent="0.2">
      <c r="B79" s="38" t="s">
        <v>590</v>
      </c>
      <c r="C79" s="39" t="s">
        <v>622</v>
      </c>
      <c r="D79" s="40" t="s">
        <v>592</v>
      </c>
      <c r="E79" s="40" t="s">
        <v>593</v>
      </c>
      <c r="F79" s="43">
        <v>0</v>
      </c>
      <c r="G79" s="33" t="s">
        <v>557</v>
      </c>
    </row>
    <row r="80" spans="2:7" x14ac:dyDescent="0.2">
      <c r="B80" s="38" t="s">
        <v>590</v>
      </c>
      <c r="C80" s="39" t="s">
        <v>622</v>
      </c>
      <c r="D80" s="40" t="s">
        <v>592</v>
      </c>
      <c r="E80" s="40" t="s">
        <v>593</v>
      </c>
      <c r="F80" s="43">
        <v>0</v>
      </c>
      <c r="G80" s="33" t="s">
        <v>557</v>
      </c>
    </row>
    <row r="81" spans="2:7" x14ac:dyDescent="0.2">
      <c r="B81" s="38" t="s">
        <v>590</v>
      </c>
      <c r="C81" s="39" t="s">
        <v>623</v>
      </c>
      <c r="D81" s="40" t="s">
        <v>592</v>
      </c>
      <c r="E81" s="40" t="s">
        <v>593</v>
      </c>
      <c r="F81" s="43">
        <v>0</v>
      </c>
      <c r="G81" s="33" t="s">
        <v>557</v>
      </c>
    </row>
    <row r="82" spans="2:7" x14ac:dyDescent="0.2">
      <c r="B82" s="38" t="s">
        <v>590</v>
      </c>
      <c r="C82" s="39" t="s">
        <v>623</v>
      </c>
      <c r="D82" s="40" t="s">
        <v>592</v>
      </c>
      <c r="E82" s="40" t="s">
        <v>593</v>
      </c>
      <c r="F82" s="43">
        <v>0</v>
      </c>
      <c r="G82" s="33" t="s">
        <v>557</v>
      </c>
    </row>
    <row r="83" spans="2:7" x14ac:dyDescent="0.2">
      <c r="B83" s="38" t="s">
        <v>590</v>
      </c>
      <c r="C83" s="39" t="s">
        <v>624</v>
      </c>
      <c r="D83" s="40" t="s">
        <v>592</v>
      </c>
      <c r="E83" s="40" t="s">
        <v>593</v>
      </c>
      <c r="F83" s="43">
        <v>0</v>
      </c>
      <c r="G83" s="33" t="s">
        <v>557</v>
      </c>
    </row>
    <row r="84" spans="2:7" x14ac:dyDescent="0.2">
      <c r="B84" s="38" t="s">
        <v>590</v>
      </c>
      <c r="C84" s="39" t="s">
        <v>624</v>
      </c>
      <c r="D84" s="40" t="s">
        <v>592</v>
      </c>
      <c r="E84" s="40" t="s">
        <v>593</v>
      </c>
      <c r="F84" s="43">
        <v>0</v>
      </c>
      <c r="G84" s="33" t="s">
        <v>557</v>
      </c>
    </row>
    <row r="85" spans="2:7" x14ac:dyDescent="0.2">
      <c r="B85" s="38">
        <v>12</v>
      </c>
      <c r="C85" s="39" t="s">
        <v>625</v>
      </c>
      <c r="D85" s="40" t="s">
        <v>572</v>
      </c>
      <c r="E85" s="40" t="s">
        <v>89</v>
      </c>
      <c r="F85" s="35">
        <v>1</v>
      </c>
      <c r="G85" s="33" t="s">
        <v>557</v>
      </c>
    </row>
    <row r="86" spans="2:7" x14ac:dyDescent="0.2">
      <c r="B86" s="38">
        <v>41</v>
      </c>
      <c r="C86" s="39" t="s">
        <v>625</v>
      </c>
      <c r="D86" s="40" t="s">
        <v>626</v>
      </c>
      <c r="E86" s="40" t="s">
        <v>185</v>
      </c>
      <c r="F86" s="40">
        <v>1</v>
      </c>
      <c r="G86" s="33" t="s">
        <v>557</v>
      </c>
    </row>
    <row r="87" spans="2:7" x14ac:dyDescent="0.2">
      <c r="B87" s="38">
        <v>12</v>
      </c>
      <c r="C87" s="39" t="s">
        <v>619</v>
      </c>
      <c r="D87" s="40" t="s">
        <v>572</v>
      </c>
      <c r="E87" s="40" t="s">
        <v>89</v>
      </c>
      <c r="F87" s="40">
        <v>2</v>
      </c>
      <c r="G87" s="33" t="s">
        <v>557</v>
      </c>
    </row>
    <row r="88" spans="2:7" x14ac:dyDescent="0.2">
      <c r="B88" s="38">
        <v>8</v>
      </c>
      <c r="C88" s="39" t="s">
        <v>627</v>
      </c>
      <c r="D88" s="40" t="s">
        <v>589</v>
      </c>
      <c r="E88" s="40" t="s">
        <v>194</v>
      </c>
      <c r="F88" s="40">
        <v>4</v>
      </c>
      <c r="G88" s="33" t="s">
        <v>557</v>
      </c>
    </row>
    <row r="89" spans="2:7" x14ac:dyDescent="0.2">
      <c r="B89" s="38">
        <v>18</v>
      </c>
      <c r="C89" s="39" t="s">
        <v>627</v>
      </c>
      <c r="D89" s="40" t="s">
        <v>577</v>
      </c>
      <c r="E89" s="40" t="s">
        <v>341</v>
      </c>
      <c r="F89" s="40">
        <v>1</v>
      </c>
      <c r="G89" s="33" t="s">
        <v>557</v>
      </c>
    </row>
    <row r="90" spans="2:7" x14ac:dyDescent="0.2">
      <c r="B90" s="38">
        <v>4</v>
      </c>
      <c r="C90" s="39" t="s">
        <v>627</v>
      </c>
      <c r="D90" s="40" t="s">
        <v>565</v>
      </c>
      <c r="E90" s="40" t="s">
        <v>28</v>
      </c>
      <c r="F90" s="40">
        <v>1</v>
      </c>
      <c r="G90" s="33" t="s">
        <v>557</v>
      </c>
    </row>
    <row r="91" spans="2:7" x14ac:dyDescent="0.2">
      <c r="B91" s="38">
        <v>5</v>
      </c>
      <c r="C91" s="39" t="s">
        <v>628</v>
      </c>
      <c r="D91" s="35" t="s">
        <v>559</v>
      </c>
      <c r="E91" s="40" t="s">
        <v>83</v>
      </c>
      <c r="F91" s="40">
        <v>4</v>
      </c>
      <c r="G91" s="33" t="s">
        <v>557</v>
      </c>
    </row>
    <row r="92" spans="2:7" x14ac:dyDescent="0.2">
      <c r="B92" s="38">
        <v>46</v>
      </c>
      <c r="C92" s="39" t="s">
        <v>628</v>
      </c>
      <c r="D92" s="40" t="s">
        <v>595</v>
      </c>
      <c r="E92" s="40" t="s">
        <v>67</v>
      </c>
      <c r="F92" s="40">
        <v>2</v>
      </c>
      <c r="G92" s="33" t="s">
        <v>557</v>
      </c>
    </row>
    <row r="93" spans="2:7" x14ac:dyDescent="0.2">
      <c r="B93" s="38" t="s">
        <v>76</v>
      </c>
      <c r="C93" s="39" t="s">
        <v>628</v>
      </c>
      <c r="D93" s="40" t="s">
        <v>616</v>
      </c>
      <c r="E93" s="40" t="s">
        <v>364</v>
      </c>
      <c r="F93" s="40">
        <v>2</v>
      </c>
      <c r="G93" s="33" t="s">
        <v>557</v>
      </c>
    </row>
    <row r="94" spans="2:7" x14ac:dyDescent="0.2">
      <c r="B94" s="38">
        <v>23</v>
      </c>
      <c r="C94" s="39" t="s">
        <v>629</v>
      </c>
      <c r="D94" s="40" t="s">
        <v>572</v>
      </c>
      <c r="E94" s="40" t="s">
        <v>30</v>
      </c>
      <c r="F94" s="40">
        <v>2</v>
      </c>
      <c r="G94" s="33" t="s">
        <v>557</v>
      </c>
    </row>
    <row r="95" spans="2:7" x14ac:dyDescent="0.2">
      <c r="B95" s="38" t="s">
        <v>76</v>
      </c>
      <c r="C95" s="39" t="s">
        <v>630</v>
      </c>
      <c r="D95" s="40" t="s">
        <v>616</v>
      </c>
      <c r="E95" s="40" t="s">
        <v>364</v>
      </c>
      <c r="F95" s="40">
        <v>1</v>
      </c>
      <c r="G95" s="33" t="s">
        <v>557</v>
      </c>
    </row>
    <row r="96" spans="2:7" x14ac:dyDescent="0.2">
      <c r="B96" s="44" t="s">
        <v>76</v>
      </c>
      <c r="C96" s="42" t="s">
        <v>630</v>
      </c>
      <c r="D96" s="35" t="s">
        <v>616</v>
      </c>
      <c r="E96" s="35" t="s">
        <v>364</v>
      </c>
      <c r="F96" s="35">
        <v>1</v>
      </c>
      <c r="G96" s="45" t="s">
        <v>557</v>
      </c>
    </row>
    <row r="97" spans="2:7" x14ac:dyDescent="0.2">
      <c r="B97" s="38">
        <v>43</v>
      </c>
      <c r="C97" s="39" t="s">
        <v>631</v>
      </c>
      <c r="D97" s="40" t="s">
        <v>88</v>
      </c>
      <c r="E97" s="40" t="s">
        <v>593</v>
      </c>
      <c r="F97" s="40">
        <v>1</v>
      </c>
      <c r="G97" s="33" t="s">
        <v>557</v>
      </c>
    </row>
    <row r="98" spans="2:7" x14ac:dyDescent="0.2">
      <c r="B98" s="38">
        <v>16</v>
      </c>
      <c r="C98" s="39" t="s">
        <v>632</v>
      </c>
      <c r="D98" s="46" t="s">
        <v>633</v>
      </c>
      <c r="E98" s="46" t="s">
        <v>545</v>
      </c>
      <c r="F98" s="40">
        <v>1</v>
      </c>
      <c r="G98" s="33" t="s">
        <v>557</v>
      </c>
    </row>
    <row r="99" spans="2:7" x14ac:dyDescent="0.2">
      <c r="B99" s="38">
        <v>9</v>
      </c>
      <c r="C99" s="39" t="s">
        <v>634</v>
      </c>
      <c r="D99" s="40" t="s">
        <v>635</v>
      </c>
      <c r="E99" s="40" t="s">
        <v>358</v>
      </c>
      <c r="F99" s="40">
        <v>8</v>
      </c>
      <c r="G99" s="33" t="s">
        <v>557</v>
      </c>
    </row>
    <row r="100" spans="2:7" x14ac:dyDescent="0.2">
      <c r="B100" s="38">
        <v>17</v>
      </c>
      <c r="C100" s="39" t="s">
        <v>634</v>
      </c>
      <c r="D100" s="37" t="s">
        <v>599</v>
      </c>
      <c r="E100" s="40" t="s">
        <v>235</v>
      </c>
      <c r="F100" s="35">
        <v>33</v>
      </c>
      <c r="G100" s="33" t="s">
        <v>557</v>
      </c>
    </row>
    <row r="101" spans="2:7" x14ac:dyDescent="0.2">
      <c r="B101" s="38">
        <v>4</v>
      </c>
      <c r="C101" s="39" t="s">
        <v>634</v>
      </c>
      <c r="D101" s="40" t="s">
        <v>565</v>
      </c>
      <c r="E101" s="40" t="s">
        <v>28</v>
      </c>
      <c r="F101" s="40">
        <v>4</v>
      </c>
      <c r="G101" s="33" t="s">
        <v>557</v>
      </c>
    </row>
    <row r="102" spans="2:7" x14ac:dyDescent="0.2">
      <c r="B102" s="38" t="s">
        <v>76</v>
      </c>
      <c r="C102" s="39" t="s">
        <v>634</v>
      </c>
      <c r="D102" s="40" t="s">
        <v>616</v>
      </c>
      <c r="E102" s="40" t="s">
        <v>364</v>
      </c>
      <c r="F102" s="40">
        <v>1</v>
      </c>
      <c r="G102" s="33" t="s">
        <v>557</v>
      </c>
    </row>
    <row r="103" spans="2:7" x14ac:dyDescent="0.2">
      <c r="B103" s="38" t="s">
        <v>81</v>
      </c>
      <c r="C103" s="39" t="s">
        <v>634</v>
      </c>
      <c r="D103" s="40" t="s">
        <v>617</v>
      </c>
      <c r="E103" s="40" t="s">
        <v>138</v>
      </c>
      <c r="F103" s="40">
        <v>1</v>
      </c>
      <c r="G103" s="33" t="s">
        <v>557</v>
      </c>
    </row>
    <row r="104" spans="2:7" x14ac:dyDescent="0.2">
      <c r="B104" s="38">
        <v>21</v>
      </c>
      <c r="C104" s="39" t="s">
        <v>636</v>
      </c>
      <c r="D104" s="40" t="s">
        <v>556</v>
      </c>
      <c r="E104" s="40" t="s">
        <v>91</v>
      </c>
      <c r="F104" s="40">
        <v>2</v>
      </c>
      <c r="G104" s="33" t="s">
        <v>557</v>
      </c>
    </row>
    <row r="105" spans="2:7" x14ac:dyDescent="0.2">
      <c r="B105" s="38">
        <v>8</v>
      </c>
      <c r="C105" s="39" t="s">
        <v>637</v>
      </c>
      <c r="D105" s="40" t="s">
        <v>589</v>
      </c>
      <c r="E105" s="40" t="s">
        <v>194</v>
      </c>
      <c r="F105" s="40">
        <v>35</v>
      </c>
      <c r="G105" s="33" t="s">
        <v>557</v>
      </c>
    </row>
    <row r="106" spans="2:7" x14ac:dyDescent="0.2">
      <c r="B106" s="38">
        <v>56</v>
      </c>
      <c r="C106" s="39" t="s">
        <v>637</v>
      </c>
      <c r="D106" s="40" t="s">
        <v>589</v>
      </c>
      <c r="E106" s="40" t="s">
        <v>356</v>
      </c>
      <c r="F106" s="40">
        <v>4</v>
      </c>
      <c r="G106" s="33" t="s">
        <v>557</v>
      </c>
    </row>
    <row r="107" spans="2:7" x14ac:dyDescent="0.2">
      <c r="B107" s="38">
        <v>21</v>
      </c>
      <c r="C107" s="39" t="s">
        <v>637</v>
      </c>
      <c r="D107" s="40" t="s">
        <v>556</v>
      </c>
      <c r="E107" s="40" t="s">
        <v>91</v>
      </c>
      <c r="F107" s="40">
        <v>2</v>
      </c>
      <c r="G107" s="33" t="s">
        <v>557</v>
      </c>
    </row>
    <row r="108" spans="2:7" x14ac:dyDescent="0.2">
      <c r="B108" s="38">
        <v>22</v>
      </c>
      <c r="C108" s="39" t="s">
        <v>637</v>
      </c>
      <c r="D108" s="40" t="s">
        <v>564</v>
      </c>
      <c r="E108" s="40" t="s">
        <v>342</v>
      </c>
      <c r="F108" s="40">
        <v>2</v>
      </c>
      <c r="G108" s="33" t="s">
        <v>557</v>
      </c>
    </row>
    <row r="109" spans="2:7" x14ac:dyDescent="0.2">
      <c r="B109" s="38">
        <v>4</v>
      </c>
      <c r="C109" s="39" t="s">
        <v>637</v>
      </c>
      <c r="D109" s="40" t="s">
        <v>565</v>
      </c>
      <c r="E109" s="40" t="s">
        <v>28</v>
      </c>
      <c r="F109" s="40">
        <v>8</v>
      </c>
      <c r="G109" s="33" t="s">
        <v>557</v>
      </c>
    </row>
    <row r="110" spans="2:7" x14ac:dyDescent="0.2">
      <c r="B110" s="38">
        <v>8</v>
      </c>
      <c r="C110" s="39" t="s">
        <v>638</v>
      </c>
      <c r="D110" s="40" t="s">
        <v>589</v>
      </c>
      <c r="E110" s="40" t="s">
        <v>194</v>
      </c>
      <c r="F110" s="40">
        <v>12</v>
      </c>
      <c r="G110" s="33" t="s">
        <v>557</v>
      </c>
    </row>
    <row r="111" spans="2:7" x14ac:dyDescent="0.2">
      <c r="B111" s="38">
        <v>4</v>
      </c>
      <c r="C111" s="39" t="s">
        <v>638</v>
      </c>
      <c r="D111" s="40" t="s">
        <v>565</v>
      </c>
      <c r="E111" s="40" t="s">
        <v>28</v>
      </c>
      <c r="F111" s="40">
        <v>3</v>
      </c>
      <c r="G111" s="33" t="s">
        <v>557</v>
      </c>
    </row>
    <row r="112" spans="2:7" x14ac:dyDescent="0.2">
      <c r="B112" s="38">
        <v>11</v>
      </c>
      <c r="C112" s="42" t="s">
        <v>639</v>
      </c>
      <c r="D112" s="35" t="s">
        <v>567</v>
      </c>
      <c r="E112" s="35" t="s">
        <v>166</v>
      </c>
      <c r="F112" s="35">
        <v>3</v>
      </c>
      <c r="G112" s="45" t="s">
        <v>557</v>
      </c>
    </row>
    <row r="113" spans="2:7" x14ac:dyDescent="0.2">
      <c r="B113" s="38">
        <v>6</v>
      </c>
      <c r="C113" s="39" t="s">
        <v>640</v>
      </c>
      <c r="D113" s="40" t="s">
        <v>556</v>
      </c>
      <c r="E113" s="40" t="s">
        <v>92</v>
      </c>
      <c r="F113" s="40">
        <v>3</v>
      </c>
      <c r="G113" s="33" t="s">
        <v>557</v>
      </c>
    </row>
    <row r="114" spans="2:7" x14ac:dyDescent="0.2">
      <c r="B114" s="38">
        <v>4</v>
      </c>
      <c r="C114" s="39" t="s">
        <v>640</v>
      </c>
      <c r="D114" s="40" t="s">
        <v>565</v>
      </c>
      <c r="E114" s="40" t="s">
        <v>28</v>
      </c>
      <c r="F114" s="40">
        <v>2</v>
      </c>
      <c r="G114" s="33" t="s">
        <v>557</v>
      </c>
    </row>
    <row r="115" spans="2:7" x14ac:dyDescent="0.2">
      <c r="B115" s="38">
        <v>2</v>
      </c>
      <c r="C115" s="39" t="s">
        <v>641</v>
      </c>
      <c r="D115" s="40" t="s">
        <v>576</v>
      </c>
      <c r="E115" s="40" t="s">
        <v>103</v>
      </c>
      <c r="F115" s="35">
        <v>33</v>
      </c>
      <c r="G115" s="33" t="s">
        <v>557</v>
      </c>
    </row>
    <row r="116" spans="2:7" x14ac:dyDescent="0.2">
      <c r="B116" s="38">
        <v>4</v>
      </c>
      <c r="C116" s="39" t="s">
        <v>641</v>
      </c>
      <c r="D116" s="40" t="s">
        <v>565</v>
      </c>
      <c r="E116" s="40" t="s">
        <v>28</v>
      </c>
      <c r="F116" s="40">
        <v>9</v>
      </c>
      <c r="G116" s="33" t="s">
        <v>557</v>
      </c>
    </row>
    <row r="117" spans="2:7" x14ac:dyDescent="0.2">
      <c r="B117" s="38" t="s">
        <v>76</v>
      </c>
      <c r="C117" s="39" t="s">
        <v>641</v>
      </c>
      <c r="D117" s="40" t="s">
        <v>616</v>
      </c>
      <c r="E117" s="40" t="s">
        <v>364</v>
      </c>
      <c r="F117" s="40">
        <v>1</v>
      </c>
      <c r="G117" s="33" t="s">
        <v>557</v>
      </c>
    </row>
    <row r="118" spans="2:7" x14ac:dyDescent="0.2">
      <c r="B118" s="38" t="s">
        <v>81</v>
      </c>
      <c r="C118" s="39" t="s">
        <v>641</v>
      </c>
      <c r="D118" s="40" t="s">
        <v>617</v>
      </c>
      <c r="E118" s="40" t="s">
        <v>642</v>
      </c>
      <c r="F118" s="40">
        <v>1</v>
      </c>
      <c r="G118" s="33" t="s">
        <v>557</v>
      </c>
    </row>
    <row r="119" spans="2:7" x14ac:dyDescent="0.2">
      <c r="B119" s="38" t="s">
        <v>337</v>
      </c>
      <c r="C119" s="39" t="s">
        <v>641</v>
      </c>
      <c r="D119" s="40" t="s">
        <v>560</v>
      </c>
      <c r="E119" s="40" t="s">
        <v>643</v>
      </c>
      <c r="F119" s="40">
        <v>1</v>
      </c>
      <c r="G119" s="33" t="s">
        <v>557</v>
      </c>
    </row>
    <row r="120" spans="2:7" x14ac:dyDescent="0.2">
      <c r="B120" s="38">
        <v>2</v>
      </c>
      <c r="C120" s="39" t="s">
        <v>644</v>
      </c>
      <c r="D120" s="40" t="s">
        <v>576</v>
      </c>
      <c r="E120" s="40" t="s">
        <v>103</v>
      </c>
      <c r="F120" s="40">
        <v>4</v>
      </c>
      <c r="G120" s="33" t="s">
        <v>557</v>
      </c>
    </row>
    <row r="121" spans="2:7" x14ac:dyDescent="0.2">
      <c r="B121" s="38">
        <v>22</v>
      </c>
      <c r="C121" s="39" t="s">
        <v>644</v>
      </c>
      <c r="D121" s="40" t="s">
        <v>564</v>
      </c>
      <c r="E121" s="40" t="s">
        <v>342</v>
      </c>
      <c r="F121" s="40">
        <v>1</v>
      </c>
      <c r="G121" s="33" t="s">
        <v>557</v>
      </c>
    </row>
    <row r="122" spans="2:7" x14ac:dyDescent="0.2">
      <c r="B122" s="38">
        <v>4</v>
      </c>
      <c r="C122" s="39" t="s">
        <v>644</v>
      </c>
      <c r="D122" s="40" t="s">
        <v>565</v>
      </c>
      <c r="E122" s="40" t="s">
        <v>28</v>
      </c>
      <c r="F122" s="40">
        <v>1</v>
      </c>
      <c r="G122" s="33" t="s">
        <v>557</v>
      </c>
    </row>
    <row r="123" spans="2:7" x14ac:dyDescent="0.2">
      <c r="B123" s="38" t="s">
        <v>74</v>
      </c>
      <c r="C123" s="39" t="s">
        <v>644</v>
      </c>
      <c r="D123" s="40" t="s">
        <v>560</v>
      </c>
      <c r="E123" s="40" t="s">
        <v>359</v>
      </c>
      <c r="F123" s="40">
        <v>1</v>
      </c>
      <c r="G123" s="33" t="s">
        <v>557</v>
      </c>
    </row>
    <row r="124" spans="2:7" x14ac:dyDescent="0.2">
      <c r="B124" s="38">
        <v>8</v>
      </c>
      <c r="C124" s="39" t="s">
        <v>636</v>
      </c>
      <c r="D124" s="40" t="s">
        <v>589</v>
      </c>
      <c r="E124" s="40" t="s">
        <v>194</v>
      </c>
      <c r="F124" s="40">
        <v>6</v>
      </c>
      <c r="G124" s="33" t="s">
        <v>557</v>
      </c>
    </row>
    <row r="125" spans="2:7" x14ac:dyDescent="0.2">
      <c r="B125" s="38">
        <v>4</v>
      </c>
      <c r="C125" s="39" t="s">
        <v>636</v>
      </c>
      <c r="D125" s="40" t="s">
        <v>565</v>
      </c>
      <c r="E125" s="40" t="s">
        <v>28</v>
      </c>
      <c r="F125" s="40">
        <v>1</v>
      </c>
      <c r="G125" s="33" t="s">
        <v>557</v>
      </c>
    </row>
    <row r="126" spans="2:7" x14ac:dyDescent="0.2">
      <c r="B126" s="38">
        <v>21</v>
      </c>
      <c r="C126" s="39" t="s">
        <v>645</v>
      </c>
      <c r="D126" s="40" t="s">
        <v>556</v>
      </c>
      <c r="E126" s="40" t="s">
        <v>91</v>
      </c>
      <c r="F126" s="40">
        <v>1</v>
      </c>
      <c r="G126" s="33" t="s">
        <v>557</v>
      </c>
    </row>
    <row r="127" spans="2:7" x14ac:dyDescent="0.2">
      <c r="B127" s="38">
        <v>40</v>
      </c>
      <c r="C127" s="39" t="s">
        <v>645</v>
      </c>
      <c r="D127" s="40" t="s">
        <v>577</v>
      </c>
      <c r="E127" s="40" t="s">
        <v>351</v>
      </c>
      <c r="F127" s="40">
        <v>1</v>
      </c>
      <c r="G127" s="33" t="s">
        <v>557</v>
      </c>
    </row>
    <row r="128" spans="2:7" x14ac:dyDescent="0.2">
      <c r="B128" s="38">
        <v>2</v>
      </c>
      <c r="C128" s="39" t="s">
        <v>646</v>
      </c>
      <c r="D128" s="40" t="s">
        <v>576</v>
      </c>
      <c r="E128" s="40" t="s">
        <v>103</v>
      </c>
      <c r="F128" s="40">
        <v>2</v>
      </c>
      <c r="G128" s="33" t="s">
        <v>557</v>
      </c>
    </row>
    <row r="129" spans="2:7" x14ac:dyDescent="0.2">
      <c r="B129" s="38">
        <v>25</v>
      </c>
      <c r="C129" s="39" t="s">
        <v>646</v>
      </c>
      <c r="D129" s="40" t="s">
        <v>647</v>
      </c>
      <c r="E129" s="40" t="s">
        <v>94</v>
      </c>
      <c r="F129" s="40">
        <v>1</v>
      </c>
      <c r="G129" s="33" t="s">
        <v>557</v>
      </c>
    </row>
    <row r="130" spans="2:7" x14ac:dyDescent="0.2">
      <c r="B130" s="38">
        <v>2</v>
      </c>
      <c r="C130" s="39" t="s">
        <v>648</v>
      </c>
      <c r="D130" s="40" t="s">
        <v>576</v>
      </c>
      <c r="E130" s="40" t="s">
        <v>103</v>
      </c>
      <c r="F130" s="40">
        <v>9</v>
      </c>
      <c r="G130" s="33" t="s">
        <v>557</v>
      </c>
    </row>
    <row r="131" spans="2:7" x14ac:dyDescent="0.2">
      <c r="B131" s="38">
        <v>20</v>
      </c>
      <c r="C131" s="39" t="s">
        <v>648</v>
      </c>
      <c r="D131" s="40" t="s">
        <v>572</v>
      </c>
      <c r="E131" s="40" t="s">
        <v>30</v>
      </c>
      <c r="F131" s="40">
        <v>2</v>
      </c>
      <c r="G131" s="33" t="s">
        <v>557</v>
      </c>
    </row>
    <row r="132" spans="2:7" x14ac:dyDescent="0.2">
      <c r="B132" s="38">
        <v>2</v>
      </c>
      <c r="C132" s="39" t="s">
        <v>649</v>
      </c>
      <c r="D132" s="40" t="s">
        <v>576</v>
      </c>
      <c r="E132" s="40" t="s">
        <v>103</v>
      </c>
      <c r="F132" s="40">
        <v>6</v>
      </c>
      <c r="G132" s="33" t="s">
        <v>557</v>
      </c>
    </row>
    <row r="133" spans="2:7" x14ac:dyDescent="0.2">
      <c r="B133" s="38">
        <v>20</v>
      </c>
      <c r="C133" s="39" t="s">
        <v>649</v>
      </c>
      <c r="D133" s="40" t="s">
        <v>572</v>
      </c>
      <c r="E133" s="40" t="s">
        <v>30</v>
      </c>
      <c r="F133" s="40">
        <v>1</v>
      </c>
      <c r="G133" s="33" t="s">
        <v>557</v>
      </c>
    </row>
    <row r="134" spans="2:7" x14ac:dyDescent="0.2">
      <c r="B134" s="38">
        <v>12</v>
      </c>
      <c r="C134" s="39" t="s">
        <v>650</v>
      </c>
      <c r="D134" s="40" t="s">
        <v>572</v>
      </c>
      <c r="E134" s="40" t="s">
        <v>89</v>
      </c>
      <c r="F134" s="40">
        <v>1</v>
      </c>
      <c r="G134" s="33" t="s">
        <v>557</v>
      </c>
    </row>
    <row r="135" spans="2:7" x14ac:dyDescent="0.2">
      <c r="B135" s="38">
        <v>41</v>
      </c>
      <c r="C135" s="39" t="s">
        <v>650</v>
      </c>
      <c r="D135" s="40" t="s">
        <v>626</v>
      </c>
      <c r="E135" s="40" t="s">
        <v>185</v>
      </c>
      <c r="F135" s="40">
        <v>1</v>
      </c>
      <c r="G135" s="33" t="s">
        <v>557</v>
      </c>
    </row>
    <row r="136" spans="2:7" x14ac:dyDescent="0.2">
      <c r="B136" s="38">
        <v>9</v>
      </c>
      <c r="C136" s="39" t="s">
        <v>651</v>
      </c>
      <c r="D136" s="40" t="s">
        <v>635</v>
      </c>
      <c r="E136" s="40" t="s">
        <v>358</v>
      </c>
      <c r="F136" s="40">
        <v>2</v>
      </c>
      <c r="G136" s="33" t="s">
        <v>557</v>
      </c>
    </row>
    <row r="137" spans="2:7" x14ac:dyDescent="0.2">
      <c r="B137" s="38">
        <v>17</v>
      </c>
      <c r="C137" s="39" t="s">
        <v>652</v>
      </c>
      <c r="D137" s="37" t="s">
        <v>599</v>
      </c>
      <c r="E137" s="40" t="s">
        <v>235</v>
      </c>
      <c r="F137" s="40">
        <v>9</v>
      </c>
      <c r="G137" s="33" t="s">
        <v>557</v>
      </c>
    </row>
    <row r="138" spans="2:7" x14ac:dyDescent="0.2">
      <c r="B138" s="38">
        <v>4</v>
      </c>
      <c r="C138" s="39" t="s">
        <v>652</v>
      </c>
      <c r="D138" s="40" t="s">
        <v>565</v>
      </c>
      <c r="E138" s="40" t="s">
        <v>28</v>
      </c>
      <c r="F138" s="40">
        <v>1</v>
      </c>
      <c r="G138" s="33" t="s">
        <v>557</v>
      </c>
    </row>
    <row r="139" spans="2:7" x14ac:dyDescent="0.2">
      <c r="B139" s="38">
        <v>8</v>
      </c>
      <c r="C139" s="39" t="s">
        <v>653</v>
      </c>
      <c r="D139" s="40" t="s">
        <v>589</v>
      </c>
      <c r="E139" s="40" t="s">
        <v>194</v>
      </c>
      <c r="F139" s="40">
        <v>12</v>
      </c>
      <c r="G139" s="33" t="s">
        <v>557</v>
      </c>
    </row>
    <row r="140" spans="2:7" x14ac:dyDescent="0.2">
      <c r="B140" s="38">
        <v>4</v>
      </c>
      <c r="C140" s="39" t="s">
        <v>653</v>
      </c>
      <c r="D140" s="40" t="s">
        <v>565</v>
      </c>
      <c r="E140" s="40" t="s">
        <v>28</v>
      </c>
      <c r="F140" s="40">
        <v>2</v>
      </c>
      <c r="G140" s="33" t="s">
        <v>557</v>
      </c>
    </row>
    <row r="141" spans="2:7" x14ac:dyDescent="0.2">
      <c r="B141" s="38">
        <v>2</v>
      </c>
      <c r="C141" s="39" t="s">
        <v>654</v>
      </c>
      <c r="D141" s="40" t="s">
        <v>576</v>
      </c>
      <c r="E141" s="40" t="s">
        <v>103</v>
      </c>
      <c r="F141" s="40">
        <v>3</v>
      </c>
      <c r="G141" s="33" t="s">
        <v>557</v>
      </c>
    </row>
    <row r="142" spans="2:7" x14ac:dyDescent="0.2">
      <c r="B142" s="38">
        <v>10</v>
      </c>
      <c r="C142" s="39" t="s">
        <v>654</v>
      </c>
      <c r="D142" s="40" t="s">
        <v>655</v>
      </c>
      <c r="E142" s="40" t="s">
        <v>340</v>
      </c>
      <c r="F142" s="40">
        <v>6</v>
      </c>
      <c r="G142" s="33" t="s">
        <v>557</v>
      </c>
    </row>
    <row r="143" spans="2:7" x14ac:dyDescent="0.2">
      <c r="B143" s="38">
        <v>4</v>
      </c>
      <c r="C143" s="39" t="s">
        <v>654</v>
      </c>
      <c r="D143" s="40" t="s">
        <v>565</v>
      </c>
      <c r="E143" s="40" t="s">
        <v>28</v>
      </c>
      <c r="F143" s="40">
        <v>2</v>
      </c>
      <c r="G143" s="33" t="s">
        <v>557</v>
      </c>
    </row>
    <row r="144" spans="2:7" x14ac:dyDescent="0.2">
      <c r="B144" s="38">
        <v>6</v>
      </c>
      <c r="C144" s="39" t="s">
        <v>656</v>
      </c>
      <c r="D144" s="40" t="s">
        <v>556</v>
      </c>
      <c r="E144" s="40" t="s">
        <v>92</v>
      </c>
      <c r="F144" s="40">
        <v>2</v>
      </c>
      <c r="G144" s="33" t="s">
        <v>557</v>
      </c>
    </row>
    <row r="145" spans="2:7" x14ac:dyDescent="0.2">
      <c r="B145" s="38">
        <v>8</v>
      </c>
      <c r="C145" s="39" t="s">
        <v>657</v>
      </c>
      <c r="D145" s="40" t="s">
        <v>589</v>
      </c>
      <c r="E145" s="40" t="s">
        <v>194</v>
      </c>
      <c r="F145" s="40">
        <v>10</v>
      </c>
      <c r="G145" s="33" t="s">
        <v>557</v>
      </c>
    </row>
    <row r="146" spans="2:7" x14ac:dyDescent="0.2">
      <c r="B146" s="38">
        <v>4</v>
      </c>
      <c r="C146" s="39" t="s">
        <v>657</v>
      </c>
      <c r="D146" s="40" t="s">
        <v>565</v>
      </c>
      <c r="E146" s="40" t="s">
        <v>28</v>
      </c>
      <c r="F146" s="40">
        <v>2</v>
      </c>
      <c r="G146" s="33" t="s">
        <v>557</v>
      </c>
    </row>
    <row r="147" spans="2:7" x14ac:dyDescent="0.2">
      <c r="B147" s="38">
        <v>6</v>
      </c>
      <c r="C147" s="39" t="s">
        <v>658</v>
      </c>
      <c r="D147" s="40" t="s">
        <v>556</v>
      </c>
      <c r="E147" s="40" t="s">
        <v>92</v>
      </c>
      <c r="F147" s="40">
        <v>1</v>
      </c>
      <c r="G147" s="33" t="s">
        <v>557</v>
      </c>
    </row>
    <row r="148" spans="2:7" x14ac:dyDescent="0.2">
      <c r="B148" s="38">
        <v>21</v>
      </c>
      <c r="C148" s="39" t="s">
        <v>658</v>
      </c>
      <c r="D148" s="40" t="s">
        <v>556</v>
      </c>
      <c r="E148" s="40" t="s">
        <v>91</v>
      </c>
      <c r="F148" s="40">
        <v>1</v>
      </c>
      <c r="G148" s="33" t="s">
        <v>557</v>
      </c>
    </row>
    <row r="149" spans="2:7" x14ac:dyDescent="0.2">
      <c r="B149" s="38">
        <v>2</v>
      </c>
      <c r="C149" s="39" t="s">
        <v>659</v>
      </c>
      <c r="D149" s="40" t="s">
        <v>576</v>
      </c>
      <c r="E149" s="40" t="s">
        <v>103</v>
      </c>
      <c r="F149" s="40">
        <v>48</v>
      </c>
      <c r="G149" s="33" t="s">
        <v>557</v>
      </c>
    </row>
    <row r="150" spans="2:7" x14ac:dyDescent="0.2">
      <c r="B150" s="38">
        <v>4</v>
      </c>
      <c r="C150" s="39" t="s">
        <v>659</v>
      </c>
      <c r="D150" s="40" t="s">
        <v>565</v>
      </c>
      <c r="E150" s="40" t="s">
        <v>28</v>
      </c>
      <c r="F150" s="40">
        <v>12</v>
      </c>
      <c r="G150" s="33" t="s">
        <v>557</v>
      </c>
    </row>
    <row r="151" spans="2:7" x14ac:dyDescent="0.2">
      <c r="B151" s="38" t="s">
        <v>76</v>
      </c>
      <c r="C151" s="39" t="s">
        <v>659</v>
      </c>
      <c r="D151" s="40" t="s">
        <v>616</v>
      </c>
      <c r="E151" s="40" t="s">
        <v>364</v>
      </c>
      <c r="F151" s="40">
        <v>2</v>
      </c>
      <c r="G151" s="33" t="s">
        <v>557</v>
      </c>
    </row>
    <row r="152" spans="2:7" x14ac:dyDescent="0.2">
      <c r="B152" s="38" t="s">
        <v>338</v>
      </c>
      <c r="C152" s="39" t="s">
        <v>659</v>
      </c>
      <c r="D152" s="40" t="s">
        <v>604</v>
      </c>
      <c r="E152" s="40" t="s">
        <v>361</v>
      </c>
      <c r="F152" s="40">
        <v>1</v>
      </c>
      <c r="G152" s="33" t="s">
        <v>557</v>
      </c>
    </row>
    <row r="153" spans="2:7" x14ac:dyDescent="0.2">
      <c r="B153" s="38" t="s">
        <v>337</v>
      </c>
      <c r="C153" s="39" t="s">
        <v>659</v>
      </c>
      <c r="D153" s="40" t="s">
        <v>560</v>
      </c>
      <c r="E153" s="40" t="s">
        <v>360</v>
      </c>
      <c r="F153" s="40">
        <v>1</v>
      </c>
      <c r="G153" s="33" t="s">
        <v>557</v>
      </c>
    </row>
    <row r="154" spans="2:7" x14ac:dyDescent="0.2">
      <c r="B154" s="38" t="s">
        <v>81</v>
      </c>
      <c r="C154" s="39" t="s">
        <v>659</v>
      </c>
      <c r="D154" s="40" t="s">
        <v>617</v>
      </c>
      <c r="E154" s="40" t="s">
        <v>138</v>
      </c>
      <c r="F154" s="40">
        <v>1</v>
      </c>
      <c r="G154" s="33" t="s">
        <v>557</v>
      </c>
    </row>
    <row r="155" spans="2:7" x14ac:dyDescent="0.2">
      <c r="B155" s="38">
        <v>11</v>
      </c>
      <c r="C155" s="39" t="s">
        <v>660</v>
      </c>
      <c r="D155" s="40" t="s">
        <v>567</v>
      </c>
      <c r="E155" s="40" t="s">
        <v>166</v>
      </c>
      <c r="F155" s="35">
        <v>3</v>
      </c>
      <c r="G155" s="45" t="s">
        <v>557</v>
      </c>
    </row>
    <row r="156" spans="2:7" x14ac:dyDescent="0.2">
      <c r="B156" s="38">
        <v>2</v>
      </c>
      <c r="C156" s="39" t="s">
        <v>661</v>
      </c>
      <c r="D156" s="40" t="s">
        <v>576</v>
      </c>
      <c r="E156" s="40" t="s">
        <v>103</v>
      </c>
      <c r="F156" s="40">
        <v>4</v>
      </c>
      <c r="G156" s="33" t="s">
        <v>557</v>
      </c>
    </row>
    <row r="157" spans="2:7" x14ac:dyDescent="0.2">
      <c r="B157" s="38">
        <v>22</v>
      </c>
      <c r="C157" s="39" t="s">
        <v>661</v>
      </c>
      <c r="D157" s="40" t="s">
        <v>564</v>
      </c>
      <c r="E157" s="40" t="s">
        <v>342</v>
      </c>
      <c r="F157" s="40">
        <v>1</v>
      </c>
      <c r="G157" s="33" t="s">
        <v>557</v>
      </c>
    </row>
    <row r="158" spans="2:7" x14ac:dyDescent="0.2">
      <c r="B158" s="38">
        <v>4</v>
      </c>
      <c r="C158" s="39" t="s">
        <v>661</v>
      </c>
      <c r="D158" s="40" t="s">
        <v>565</v>
      </c>
      <c r="E158" s="40" t="s">
        <v>28</v>
      </c>
      <c r="F158" s="40">
        <v>1</v>
      </c>
      <c r="G158" s="33" t="s">
        <v>557</v>
      </c>
    </row>
    <row r="159" spans="2:7" x14ac:dyDescent="0.2">
      <c r="B159" s="38" t="s">
        <v>74</v>
      </c>
      <c r="C159" s="39" t="s">
        <v>661</v>
      </c>
      <c r="D159" s="40" t="s">
        <v>560</v>
      </c>
      <c r="E159" s="40" t="s">
        <v>359</v>
      </c>
      <c r="F159" s="40">
        <v>1</v>
      </c>
      <c r="G159" s="33" t="s">
        <v>557</v>
      </c>
    </row>
    <row r="160" spans="2:7" x14ac:dyDescent="0.2">
      <c r="B160" s="38">
        <v>8</v>
      </c>
      <c r="C160" s="39" t="s">
        <v>662</v>
      </c>
      <c r="D160" s="40" t="s">
        <v>589</v>
      </c>
      <c r="E160" s="40" t="s">
        <v>194</v>
      </c>
      <c r="F160" s="40">
        <v>4</v>
      </c>
      <c r="G160" s="33" t="s">
        <v>557</v>
      </c>
    </row>
    <row r="161" spans="2:7" x14ac:dyDescent="0.2">
      <c r="B161" s="38">
        <v>4</v>
      </c>
      <c r="C161" s="39" t="s">
        <v>662</v>
      </c>
      <c r="D161" s="40" t="s">
        <v>565</v>
      </c>
      <c r="E161" s="40" t="s">
        <v>28</v>
      </c>
      <c r="F161" s="40">
        <v>2</v>
      </c>
      <c r="G161" s="33" t="s">
        <v>557</v>
      </c>
    </row>
    <row r="162" spans="2:7" x14ac:dyDescent="0.2">
      <c r="B162" s="38">
        <v>21</v>
      </c>
      <c r="C162" s="39" t="s">
        <v>663</v>
      </c>
      <c r="D162" s="40" t="s">
        <v>556</v>
      </c>
      <c r="E162" s="40" t="s">
        <v>91</v>
      </c>
      <c r="F162" s="40">
        <v>1</v>
      </c>
      <c r="G162" s="33" t="s">
        <v>557</v>
      </c>
    </row>
    <row r="163" spans="2:7" x14ac:dyDescent="0.2">
      <c r="B163" s="38">
        <v>40</v>
      </c>
      <c r="C163" s="39" t="s">
        <v>663</v>
      </c>
      <c r="D163" s="40" t="s">
        <v>577</v>
      </c>
      <c r="E163" s="40" t="s">
        <v>351</v>
      </c>
      <c r="F163" s="40">
        <v>1</v>
      </c>
      <c r="G163" s="33" t="s">
        <v>557</v>
      </c>
    </row>
    <row r="164" spans="2:7" x14ac:dyDescent="0.2">
      <c r="B164" s="38">
        <v>2</v>
      </c>
      <c r="C164" s="39" t="s">
        <v>664</v>
      </c>
      <c r="D164" s="40" t="s">
        <v>576</v>
      </c>
      <c r="E164" s="40" t="s">
        <v>103</v>
      </c>
      <c r="F164" s="40">
        <v>2</v>
      </c>
      <c r="G164" s="33" t="s">
        <v>557</v>
      </c>
    </row>
    <row r="165" spans="2:7" x14ac:dyDescent="0.2">
      <c r="B165" s="38">
        <v>25</v>
      </c>
      <c r="C165" s="39" t="s">
        <v>664</v>
      </c>
      <c r="D165" s="40" t="s">
        <v>647</v>
      </c>
      <c r="E165" s="40" t="s">
        <v>94</v>
      </c>
      <c r="F165" s="40">
        <v>1</v>
      </c>
      <c r="G165" s="33" t="s">
        <v>557</v>
      </c>
    </row>
    <row r="166" spans="2:7" x14ac:dyDescent="0.2">
      <c r="B166" s="38">
        <v>2</v>
      </c>
      <c r="C166" s="39" t="s">
        <v>665</v>
      </c>
      <c r="D166" s="40" t="s">
        <v>576</v>
      </c>
      <c r="E166" s="40" t="s">
        <v>103</v>
      </c>
      <c r="F166" s="40">
        <v>8</v>
      </c>
      <c r="G166" s="33" t="s">
        <v>557</v>
      </c>
    </row>
    <row r="167" spans="2:7" x14ac:dyDescent="0.2">
      <c r="B167" s="38">
        <v>20</v>
      </c>
      <c r="C167" s="39" t="s">
        <v>665</v>
      </c>
      <c r="D167" s="40" t="s">
        <v>572</v>
      </c>
      <c r="E167" s="40" t="s">
        <v>30</v>
      </c>
      <c r="F167" s="40">
        <v>2</v>
      </c>
      <c r="G167" s="33" t="s">
        <v>557</v>
      </c>
    </row>
    <row r="168" spans="2:7" x14ac:dyDescent="0.2">
      <c r="B168" s="38">
        <v>2</v>
      </c>
      <c r="C168" s="39" t="s">
        <v>666</v>
      </c>
      <c r="D168" s="40" t="s">
        <v>576</v>
      </c>
      <c r="E168" s="40" t="s">
        <v>103</v>
      </c>
      <c r="F168" s="40">
        <v>6</v>
      </c>
      <c r="G168" s="33" t="s">
        <v>557</v>
      </c>
    </row>
    <row r="169" spans="2:7" x14ac:dyDescent="0.2">
      <c r="B169" s="38">
        <v>20</v>
      </c>
      <c r="C169" s="39" t="s">
        <v>666</v>
      </c>
      <c r="D169" s="40" t="s">
        <v>572</v>
      </c>
      <c r="E169" s="40" t="s">
        <v>30</v>
      </c>
      <c r="F169" s="40">
        <v>1</v>
      </c>
      <c r="G169" s="33" t="s">
        <v>557</v>
      </c>
    </row>
    <row r="170" spans="2:7" x14ac:dyDescent="0.2">
      <c r="B170" s="38">
        <v>12</v>
      </c>
      <c r="C170" s="39" t="s">
        <v>667</v>
      </c>
      <c r="D170" s="40" t="s">
        <v>572</v>
      </c>
      <c r="E170" s="40" t="s">
        <v>89</v>
      </c>
      <c r="F170" s="40">
        <v>1</v>
      </c>
      <c r="G170" s="33" t="s">
        <v>557</v>
      </c>
    </row>
    <row r="171" spans="2:7" x14ac:dyDescent="0.2">
      <c r="B171" s="38">
        <v>41</v>
      </c>
      <c r="C171" s="39" t="s">
        <v>667</v>
      </c>
      <c r="D171" s="40" t="s">
        <v>626</v>
      </c>
      <c r="E171" s="40" t="s">
        <v>185</v>
      </c>
      <c r="F171" s="40">
        <v>1</v>
      </c>
      <c r="G171" s="33" t="s">
        <v>557</v>
      </c>
    </row>
    <row r="172" spans="2:7" s="47" customFormat="1" x14ac:dyDescent="0.2">
      <c r="B172" s="44">
        <v>23</v>
      </c>
      <c r="C172" s="42" t="s">
        <v>668</v>
      </c>
      <c r="D172" s="35" t="s">
        <v>572</v>
      </c>
      <c r="E172" s="35" t="s">
        <v>30</v>
      </c>
      <c r="F172" s="35">
        <v>10</v>
      </c>
      <c r="G172" s="45" t="s">
        <v>557</v>
      </c>
    </row>
    <row r="173" spans="2:7" s="47" customFormat="1" x14ac:dyDescent="0.2">
      <c r="B173" s="44">
        <v>37</v>
      </c>
      <c r="C173" s="42" t="s">
        <v>668</v>
      </c>
      <c r="D173" s="35" t="s">
        <v>573</v>
      </c>
      <c r="E173" s="35" t="s">
        <v>350</v>
      </c>
      <c r="F173" s="35">
        <v>5</v>
      </c>
      <c r="G173" s="45" t="s">
        <v>557</v>
      </c>
    </row>
    <row r="174" spans="2:7" x14ac:dyDescent="0.2">
      <c r="B174" s="38" t="s">
        <v>75</v>
      </c>
      <c r="C174" s="39" t="s">
        <v>668</v>
      </c>
      <c r="D174" s="40" t="s">
        <v>604</v>
      </c>
      <c r="E174" s="40" t="s">
        <v>363</v>
      </c>
      <c r="F174" s="40">
        <v>1</v>
      </c>
      <c r="G174" s="33" t="s">
        <v>557</v>
      </c>
    </row>
    <row r="175" spans="2:7" x14ac:dyDescent="0.2">
      <c r="B175" s="38" t="s">
        <v>76</v>
      </c>
      <c r="C175" s="39" t="s">
        <v>668</v>
      </c>
      <c r="D175" s="40" t="s">
        <v>616</v>
      </c>
      <c r="E175" s="40" t="s">
        <v>364</v>
      </c>
      <c r="F175" s="40">
        <v>1</v>
      </c>
      <c r="G175" s="33" t="s">
        <v>557</v>
      </c>
    </row>
    <row r="176" spans="2:7" x14ac:dyDescent="0.2">
      <c r="B176" s="38" t="s">
        <v>82</v>
      </c>
      <c r="C176" s="39" t="s">
        <v>668</v>
      </c>
      <c r="D176" s="40" t="s">
        <v>560</v>
      </c>
      <c r="E176" s="40" t="s">
        <v>360</v>
      </c>
      <c r="F176" s="40">
        <v>1</v>
      </c>
      <c r="G176" s="33" t="s">
        <v>557</v>
      </c>
    </row>
    <row r="177" spans="2:7" x14ac:dyDescent="0.2">
      <c r="B177" s="38">
        <v>12</v>
      </c>
      <c r="C177" s="39" t="s">
        <v>669</v>
      </c>
      <c r="D177" s="40" t="s">
        <v>572</v>
      </c>
      <c r="E177" s="40" t="s">
        <v>89</v>
      </c>
      <c r="F177" s="40">
        <v>3</v>
      </c>
      <c r="G177" s="33" t="s">
        <v>557</v>
      </c>
    </row>
    <row r="178" spans="2:7" x14ac:dyDescent="0.2">
      <c r="B178" s="38">
        <v>13</v>
      </c>
      <c r="C178" s="39" t="s">
        <v>669</v>
      </c>
      <c r="D178" s="40" t="s">
        <v>573</v>
      </c>
      <c r="E178" s="40" t="s">
        <v>106</v>
      </c>
      <c r="F178" s="40">
        <v>1</v>
      </c>
      <c r="G178" s="33" t="s">
        <v>557</v>
      </c>
    </row>
    <row r="179" spans="2:7" x14ac:dyDescent="0.2">
      <c r="B179" s="38">
        <v>20</v>
      </c>
      <c r="C179" s="39" t="s">
        <v>669</v>
      </c>
      <c r="D179" s="40" t="s">
        <v>572</v>
      </c>
      <c r="E179" s="40" t="s">
        <v>30</v>
      </c>
      <c r="F179" s="40">
        <v>4</v>
      </c>
      <c r="G179" s="33" t="s">
        <v>557</v>
      </c>
    </row>
    <row r="180" spans="2:7" x14ac:dyDescent="0.2">
      <c r="B180" s="38">
        <v>12</v>
      </c>
      <c r="C180" s="39" t="s">
        <v>670</v>
      </c>
      <c r="D180" s="40" t="s">
        <v>572</v>
      </c>
      <c r="E180" s="40" t="s">
        <v>89</v>
      </c>
      <c r="F180" s="40">
        <v>10</v>
      </c>
      <c r="G180" s="33" t="s">
        <v>557</v>
      </c>
    </row>
    <row r="181" spans="2:7" x14ac:dyDescent="0.2">
      <c r="B181" s="38">
        <v>13</v>
      </c>
      <c r="C181" s="39" t="s">
        <v>670</v>
      </c>
      <c r="D181" s="40" t="s">
        <v>573</v>
      </c>
      <c r="E181" s="40" t="s">
        <v>106</v>
      </c>
      <c r="F181" s="40">
        <v>4</v>
      </c>
      <c r="G181" s="33" t="s">
        <v>557</v>
      </c>
    </row>
    <row r="182" spans="2:7" x14ac:dyDescent="0.2">
      <c r="B182" s="38">
        <v>12</v>
      </c>
      <c r="C182" s="39" t="s">
        <v>671</v>
      </c>
      <c r="D182" s="40" t="s">
        <v>572</v>
      </c>
      <c r="E182" s="40" t="s">
        <v>89</v>
      </c>
      <c r="F182" s="40">
        <v>5</v>
      </c>
      <c r="G182" s="33" t="s">
        <v>557</v>
      </c>
    </row>
    <row r="183" spans="2:7" x14ac:dyDescent="0.2">
      <c r="B183" s="38">
        <v>13</v>
      </c>
      <c r="C183" s="39" t="s">
        <v>671</v>
      </c>
      <c r="D183" s="40" t="s">
        <v>573</v>
      </c>
      <c r="E183" s="40" t="s">
        <v>106</v>
      </c>
      <c r="F183" s="40">
        <v>1</v>
      </c>
      <c r="G183" s="33" t="s">
        <v>557</v>
      </c>
    </row>
    <row r="184" spans="2:7" x14ac:dyDescent="0.2">
      <c r="B184" s="38">
        <v>13</v>
      </c>
      <c r="C184" s="39" t="s">
        <v>672</v>
      </c>
      <c r="D184" s="40" t="s">
        <v>573</v>
      </c>
      <c r="E184" s="40" t="s">
        <v>106</v>
      </c>
      <c r="F184" s="40">
        <v>1</v>
      </c>
      <c r="G184" s="33" t="s">
        <v>557</v>
      </c>
    </row>
    <row r="185" spans="2:7" x14ac:dyDescent="0.2">
      <c r="B185" s="38">
        <v>6</v>
      </c>
      <c r="C185" s="39" t="s">
        <v>673</v>
      </c>
      <c r="D185" s="40" t="s">
        <v>556</v>
      </c>
      <c r="E185" s="40" t="s">
        <v>92</v>
      </c>
      <c r="F185" s="40">
        <v>8</v>
      </c>
      <c r="G185" s="33" t="s">
        <v>557</v>
      </c>
    </row>
    <row r="186" spans="2:7" x14ac:dyDescent="0.2">
      <c r="B186" s="38">
        <v>7</v>
      </c>
      <c r="C186" s="39" t="s">
        <v>673</v>
      </c>
      <c r="D186" s="40" t="s">
        <v>565</v>
      </c>
      <c r="E186" s="40" t="s">
        <v>357</v>
      </c>
      <c r="F186" s="40">
        <v>2</v>
      </c>
      <c r="G186" s="33" t="s">
        <v>557</v>
      </c>
    </row>
    <row r="187" spans="2:7" x14ac:dyDescent="0.2">
      <c r="B187" s="38">
        <v>8</v>
      </c>
      <c r="C187" s="39" t="s">
        <v>674</v>
      </c>
      <c r="D187" s="40" t="s">
        <v>589</v>
      </c>
      <c r="E187" s="40" t="s">
        <v>194</v>
      </c>
      <c r="F187" s="40">
        <v>4</v>
      </c>
      <c r="G187" s="33" t="s">
        <v>557</v>
      </c>
    </row>
    <row r="188" spans="2:7" x14ac:dyDescent="0.2">
      <c r="B188" s="38">
        <v>4</v>
      </c>
      <c r="C188" s="39" t="s">
        <v>674</v>
      </c>
      <c r="D188" s="40" t="s">
        <v>565</v>
      </c>
      <c r="E188" s="40" t="s">
        <v>28</v>
      </c>
      <c r="F188" s="40">
        <v>2</v>
      </c>
      <c r="G188" s="33" t="s">
        <v>557</v>
      </c>
    </row>
    <row r="189" spans="2:7" x14ac:dyDescent="0.2">
      <c r="B189" s="38">
        <v>10</v>
      </c>
      <c r="C189" s="39" t="s">
        <v>675</v>
      </c>
      <c r="D189" s="40" t="s">
        <v>655</v>
      </c>
      <c r="E189" s="40" t="s">
        <v>340</v>
      </c>
      <c r="F189" s="40">
        <v>6</v>
      </c>
      <c r="G189" s="33" t="s">
        <v>557</v>
      </c>
    </row>
    <row r="190" spans="2:7" x14ac:dyDescent="0.2">
      <c r="B190" s="38">
        <v>2</v>
      </c>
      <c r="C190" s="39" t="s">
        <v>675</v>
      </c>
      <c r="D190" s="40" t="s">
        <v>576</v>
      </c>
      <c r="E190" s="40" t="s">
        <v>103</v>
      </c>
      <c r="F190" s="40">
        <v>3</v>
      </c>
      <c r="G190" s="33" t="s">
        <v>557</v>
      </c>
    </row>
    <row r="191" spans="2:7" x14ac:dyDescent="0.2">
      <c r="B191" s="38">
        <v>4</v>
      </c>
      <c r="C191" s="39" t="s">
        <v>675</v>
      </c>
      <c r="D191" s="40" t="s">
        <v>565</v>
      </c>
      <c r="E191" s="40" t="s">
        <v>28</v>
      </c>
      <c r="F191" s="40">
        <v>2</v>
      </c>
      <c r="G191" s="33" t="s">
        <v>557</v>
      </c>
    </row>
    <row r="192" spans="2:7" x14ac:dyDescent="0.2">
      <c r="B192" s="38">
        <v>8</v>
      </c>
      <c r="C192" s="39" t="s">
        <v>676</v>
      </c>
      <c r="D192" s="40" t="s">
        <v>589</v>
      </c>
      <c r="E192" s="40" t="s">
        <v>194</v>
      </c>
      <c r="F192" s="40">
        <v>8</v>
      </c>
      <c r="G192" s="33" t="s">
        <v>557</v>
      </c>
    </row>
    <row r="193" spans="2:7" x14ac:dyDescent="0.2">
      <c r="B193" s="38">
        <v>4</v>
      </c>
      <c r="C193" s="39" t="s">
        <v>676</v>
      </c>
      <c r="D193" s="40" t="s">
        <v>565</v>
      </c>
      <c r="E193" s="40" t="s">
        <v>28</v>
      </c>
      <c r="F193" s="40">
        <v>1</v>
      </c>
      <c r="G193" s="33" t="s">
        <v>557</v>
      </c>
    </row>
    <row r="194" spans="2:7" x14ac:dyDescent="0.2">
      <c r="B194" s="38">
        <v>9</v>
      </c>
      <c r="C194" s="39" t="s">
        <v>676</v>
      </c>
      <c r="D194" s="40" t="s">
        <v>635</v>
      </c>
      <c r="E194" s="40" t="s">
        <v>358</v>
      </c>
      <c r="F194" s="40">
        <v>6</v>
      </c>
      <c r="G194" s="33" t="s">
        <v>557</v>
      </c>
    </row>
    <row r="195" spans="2:7" x14ac:dyDescent="0.2">
      <c r="B195" s="38">
        <v>3</v>
      </c>
      <c r="C195" s="39" t="s">
        <v>677</v>
      </c>
      <c r="D195" s="40" t="s">
        <v>602</v>
      </c>
      <c r="E195" s="40" t="s">
        <v>87</v>
      </c>
      <c r="F195" s="40">
        <v>12</v>
      </c>
      <c r="G195" s="33" t="s">
        <v>557</v>
      </c>
    </row>
    <row r="196" spans="2:7" x14ac:dyDescent="0.2">
      <c r="B196" s="38">
        <v>8</v>
      </c>
      <c r="C196" s="39" t="s">
        <v>677</v>
      </c>
      <c r="D196" s="40" t="s">
        <v>589</v>
      </c>
      <c r="E196" s="40" t="s">
        <v>194</v>
      </c>
      <c r="F196" s="40">
        <v>36</v>
      </c>
      <c r="G196" s="33" t="s">
        <v>557</v>
      </c>
    </row>
    <row r="197" spans="2:7" x14ac:dyDescent="0.2">
      <c r="B197" s="38">
        <v>9</v>
      </c>
      <c r="C197" s="39" t="s">
        <v>677</v>
      </c>
      <c r="D197" s="40" t="s">
        <v>635</v>
      </c>
      <c r="E197" s="40" t="s">
        <v>358</v>
      </c>
      <c r="F197" s="40">
        <v>8</v>
      </c>
      <c r="G197" s="33" t="s">
        <v>557</v>
      </c>
    </row>
    <row r="198" spans="2:7" x14ac:dyDescent="0.2">
      <c r="B198" s="38">
        <v>17</v>
      </c>
      <c r="C198" s="39" t="s">
        <v>678</v>
      </c>
      <c r="D198" s="37" t="s">
        <v>599</v>
      </c>
      <c r="E198" s="40" t="s">
        <v>235</v>
      </c>
      <c r="F198" s="40">
        <v>7</v>
      </c>
      <c r="G198" s="33" t="s">
        <v>557</v>
      </c>
    </row>
    <row r="199" spans="2:7" x14ac:dyDescent="0.2">
      <c r="B199" s="38">
        <v>4</v>
      </c>
      <c r="C199" s="39" t="s">
        <v>677</v>
      </c>
      <c r="D199" s="40" t="s">
        <v>565</v>
      </c>
      <c r="E199" s="40" t="s">
        <v>28</v>
      </c>
      <c r="F199" s="40">
        <v>8</v>
      </c>
      <c r="G199" s="33" t="s">
        <v>557</v>
      </c>
    </row>
    <row r="200" spans="2:7" x14ac:dyDescent="0.2">
      <c r="B200" s="38" t="s">
        <v>81</v>
      </c>
      <c r="C200" s="39" t="s">
        <v>677</v>
      </c>
      <c r="D200" s="40" t="s">
        <v>617</v>
      </c>
      <c r="E200" s="40" t="s">
        <v>138</v>
      </c>
      <c r="F200" s="40">
        <v>1</v>
      </c>
      <c r="G200" s="33" t="s">
        <v>557</v>
      </c>
    </row>
    <row r="201" spans="2:7" x14ac:dyDescent="0.2">
      <c r="B201" s="38">
        <v>8</v>
      </c>
      <c r="C201" s="39" t="s">
        <v>679</v>
      </c>
      <c r="D201" s="40" t="s">
        <v>589</v>
      </c>
      <c r="E201" s="40" t="s">
        <v>194</v>
      </c>
      <c r="F201" s="40">
        <v>12</v>
      </c>
      <c r="G201" s="33" t="s">
        <v>557</v>
      </c>
    </row>
    <row r="202" spans="2:7" x14ac:dyDescent="0.2">
      <c r="B202" s="38">
        <v>4</v>
      </c>
      <c r="C202" s="39" t="s">
        <v>679</v>
      </c>
      <c r="D202" s="40" t="s">
        <v>565</v>
      </c>
      <c r="E202" s="40" t="s">
        <v>28</v>
      </c>
      <c r="F202" s="40">
        <v>2</v>
      </c>
      <c r="G202" s="33" t="s">
        <v>557</v>
      </c>
    </row>
    <row r="203" spans="2:7" x14ac:dyDescent="0.2">
      <c r="B203" s="38">
        <v>6</v>
      </c>
      <c r="C203" s="39" t="s">
        <v>680</v>
      </c>
      <c r="D203" s="40" t="s">
        <v>556</v>
      </c>
      <c r="E203" s="40" t="s">
        <v>92</v>
      </c>
      <c r="F203" s="40">
        <v>2</v>
      </c>
      <c r="G203" s="33" t="s">
        <v>557</v>
      </c>
    </row>
    <row r="204" spans="2:7" x14ac:dyDescent="0.2">
      <c r="B204" s="48" t="s">
        <v>681</v>
      </c>
      <c r="C204" s="39" t="s">
        <v>682</v>
      </c>
      <c r="D204" s="40" t="s">
        <v>576</v>
      </c>
      <c r="E204" s="40" t="s">
        <v>85</v>
      </c>
      <c r="F204" s="40">
        <v>40</v>
      </c>
      <c r="G204" s="33" t="s">
        <v>557</v>
      </c>
    </row>
    <row r="205" spans="2:7" x14ac:dyDescent="0.2">
      <c r="B205" s="38">
        <v>19</v>
      </c>
      <c r="C205" s="39" t="s">
        <v>682</v>
      </c>
      <c r="D205" s="40" t="s">
        <v>683</v>
      </c>
      <c r="E205" s="40" t="s">
        <v>34</v>
      </c>
      <c r="F205" s="35">
        <v>20</v>
      </c>
      <c r="G205" s="45" t="s">
        <v>557</v>
      </c>
    </row>
    <row r="206" spans="2:7" x14ac:dyDescent="0.2">
      <c r="B206" s="38">
        <v>4</v>
      </c>
      <c r="C206" s="39" t="s">
        <v>682</v>
      </c>
      <c r="D206" s="40" t="s">
        <v>565</v>
      </c>
      <c r="E206" s="40" t="s">
        <v>28</v>
      </c>
      <c r="F206" s="40">
        <v>2</v>
      </c>
      <c r="G206" s="33" t="s">
        <v>557</v>
      </c>
    </row>
    <row r="207" spans="2:7" x14ac:dyDescent="0.2">
      <c r="B207" s="38">
        <v>11</v>
      </c>
      <c r="C207" s="42" t="s">
        <v>684</v>
      </c>
      <c r="D207" s="40" t="s">
        <v>567</v>
      </c>
      <c r="E207" s="35" t="s">
        <v>166</v>
      </c>
      <c r="F207" s="35">
        <v>3</v>
      </c>
      <c r="G207" s="45" t="s">
        <v>557</v>
      </c>
    </row>
    <row r="208" spans="2:7" x14ac:dyDescent="0.2">
      <c r="B208" s="38">
        <v>2</v>
      </c>
      <c r="C208" s="39" t="s">
        <v>685</v>
      </c>
      <c r="D208" s="40" t="s">
        <v>576</v>
      </c>
      <c r="E208" s="40" t="s">
        <v>103</v>
      </c>
      <c r="F208" s="40">
        <v>45</v>
      </c>
      <c r="G208" s="33" t="s">
        <v>557</v>
      </c>
    </row>
    <row r="209" spans="2:7" x14ac:dyDescent="0.2">
      <c r="B209" s="38">
        <v>4</v>
      </c>
      <c r="C209" s="39" t="s">
        <v>685</v>
      </c>
      <c r="D209" s="40" t="s">
        <v>565</v>
      </c>
      <c r="E209" s="40" t="s">
        <v>28</v>
      </c>
      <c r="F209" s="40">
        <v>11</v>
      </c>
      <c r="G209" s="33" t="s">
        <v>557</v>
      </c>
    </row>
    <row r="210" spans="2:7" x14ac:dyDescent="0.2">
      <c r="B210" s="38" t="s">
        <v>76</v>
      </c>
      <c r="C210" s="39" t="s">
        <v>685</v>
      </c>
      <c r="D210" s="40" t="s">
        <v>616</v>
      </c>
      <c r="E210" s="40" t="s">
        <v>364</v>
      </c>
      <c r="F210" s="40">
        <v>2</v>
      </c>
      <c r="G210" s="33" t="s">
        <v>557</v>
      </c>
    </row>
    <row r="211" spans="2:7" x14ac:dyDescent="0.2">
      <c r="B211" s="38" t="s">
        <v>81</v>
      </c>
      <c r="C211" s="39" t="s">
        <v>685</v>
      </c>
      <c r="D211" s="40" t="s">
        <v>617</v>
      </c>
      <c r="E211" s="40" t="s">
        <v>138</v>
      </c>
      <c r="F211" s="40">
        <v>1</v>
      </c>
      <c r="G211" s="33" t="s">
        <v>557</v>
      </c>
    </row>
    <row r="212" spans="2:7" x14ac:dyDescent="0.2">
      <c r="B212" s="38" t="s">
        <v>337</v>
      </c>
      <c r="C212" s="39" t="s">
        <v>685</v>
      </c>
      <c r="D212" s="40" t="s">
        <v>560</v>
      </c>
      <c r="E212" s="40" t="s">
        <v>360</v>
      </c>
      <c r="F212" s="40">
        <v>1</v>
      </c>
      <c r="G212" s="33" t="s">
        <v>557</v>
      </c>
    </row>
    <row r="213" spans="2:7" x14ac:dyDescent="0.2">
      <c r="B213" s="38" t="s">
        <v>338</v>
      </c>
      <c r="C213" s="39" t="s">
        <v>685</v>
      </c>
      <c r="D213" s="40" t="s">
        <v>604</v>
      </c>
      <c r="E213" s="40" t="s">
        <v>361</v>
      </c>
      <c r="F213" s="40">
        <v>1</v>
      </c>
      <c r="G213" s="33" t="s">
        <v>557</v>
      </c>
    </row>
    <row r="214" spans="2:7" x14ac:dyDescent="0.2">
      <c r="B214" s="38">
        <v>2</v>
      </c>
      <c r="C214" s="39" t="s">
        <v>686</v>
      </c>
      <c r="D214" s="40" t="s">
        <v>576</v>
      </c>
      <c r="E214" s="40" t="s">
        <v>103</v>
      </c>
      <c r="F214" s="40">
        <v>4</v>
      </c>
      <c r="G214" s="33" t="s">
        <v>557</v>
      </c>
    </row>
    <row r="215" spans="2:7" x14ac:dyDescent="0.2">
      <c r="B215" s="38">
        <v>22</v>
      </c>
      <c r="C215" s="39" t="s">
        <v>686</v>
      </c>
      <c r="D215" s="40" t="s">
        <v>564</v>
      </c>
      <c r="E215" s="40" t="s">
        <v>342</v>
      </c>
      <c r="F215" s="40">
        <v>1</v>
      </c>
      <c r="G215" s="33" t="s">
        <v>557</v>
      </c>
    </row>
    <row r="216" spans="2:7" x14ac:dyDescent="0.2">
      <c r="B216" s="38">
        <v>4</v>
      </c>
      <c r="C216" s="39" t="s">
        <v>686</v>
      </c>
      <c r="D216" s="40" t="s">
        <v>565</v>
      </c>
      <c r="E216" s="40" t="s">
        <v>28</v>
      </c>
      <c r="F216" s="40">
        <v>1</v>
      </c>
      <c r="G216" s="33" t="s">
        <v>557</v>
      </c>
    </row>
    <row r="217" spans="2:7" x14ac:dyDescent="0.2">
      <c r="B217" s="38" t="s">
        <v>74</v>
      </c>
      <c r="C217" s="39" t="s">
        <v>686</v>
      </c>
      <c r="D217" s="40" t="s">
        <v>560</v>
      </c>
      <c r="E217" s="40" t="s">
        <v>359</v>
      </c>
      <c r="F217" s="40">
        <v>1</v>
      </c>
      <c r="G217" s="33" t="s">
        <v>557</v>
      </c>
    </row>
    <row r="218" spans="2:7" x14ac:dyDescent="0.2">
      <c r="B218" s="38">
        <v>8</v>
      </c>
      <c r="C218" s="39" t="s">
        <v>687</v>
      </c>
      <c r="D218" s="40" t="s">
        <v>589</v>
      </c>
      <c r="E218" s="40" t="s">
        <v>194</v>
      </c>
      <c r="F218" s="40">
        <v>4</v>
      </c>
      <c r="G218" s="33" t="s">
        <v>557</v>
      </c>
    </row>
    <row r="219" spans="2:7" x14ac:dyDescent="0.2">
      <c r="B219" s="38">
        <v>4</v>
      </c>
      <c r="C219" s="39" t="s">
        <v>687</v>
      </c>
      <c r="D219" s="40" t="s">
        <v>565</v>
      </c>
      <c r="E219" s="40" t="s">
        <v>28</v>
      </c>
      <c r="F219" s="40">
        <v>2</v>
      </c>
      <c r="G219" s="33" t="s">
        <v>557</v>
      </c>
    </row>
    <row r="220" spans="2:7" x14ac:dyDescent="0.2">
      <c r="B220" s="38">
        <v>21</v>
      </c>
      <c r="C220" s="39" t="s">
        <v>688</v>
      </c>
      <c r="D220" s="40" t="s">
        <v>556</v>
      </c>
      <c r="E220" s="40" t="s">
        <v>91</v>
      </c>
      <c r="F220" s="40">
        <v>1</v>
      </c>
      <c r="G220" s="33" t="s">
        <v>557</v>
      </c>
    </row>
    <row r="221" spans="2:7" x14ac:dyDescent="0.2">
      <c r="B221" s="38">
        <v>40</v>
      </c>
      <c r="C221" s="39" t="s">
        <v>688</v>
      </c>
      <c r="D221" s="40" t="s">
        <v>577</v>
      </c>
      <c r="E221" s="40" t="s">
        <v>351</v>
      </c>
      <c r="F221" s="40">
        <v>1</v>
      </c>
      <c r="G221" s="33" t="s">
        <v>557</v>
      </c>
    </row>
    <row r="222" spans="2:7" x14ac:dyDescent="0.2">
      <c r="B222" s="38">
        <v>2</v>
      </c>
      <c r="C222" s="39" t="s">
        <v>689</v>
      </c>
      <c r="D222" s="40" t="s">
        <v>576</v>
      </c>
      <c r="E222" s="40" t="s">
        <v>103</v>
      </c>
      <c r="F222" s="40">
        <v>2</v>
      </c>
      <c r="G222" s="33" t="s">
        <v>557</v>
      </c>
    </row>
    <row r="223" spans="2:7" x14ac:dyDescent="0.2">
      <c r="B223" s="38">
        <v>25</v>
      </c>
      <c r="C223" s="39" t="s">
        <v>689</v>
      </c>
      <c r="D223" s="40" t="s">
        <v>647</v>
      </c>
      <c r="E223" s="40" t="s">
        <v>94</v>
      </c>
      <c r="F223" s="40">
        <v>1</v>
      </c>
      <c r="G223" s="33" t="s">
        <v>557</v>
      </c>
    </row>
    <row r="224" spans="2:7" x14ac:dyDescent="0.2">
      <c r="B224" s="38">
        <v>2</v>
      </c>
      <c r="C224" s="39" t="s">
        <v>690</v>
      </c>
      <c r="D224" s="40" t="s">
        <v>576</v>
      </c>
      <c r="E224" s="40" t="s">
        <v>103</v>
      </c>
      <c r="F224" s="40">
        <v>9</v>
      </c>
      <c r="G224" s="33" t="s">
        <v>557</v>
      </c>
    </row>
    <row r="225" spans="2:7" x14ac:dyDescent="0.2">
      <c r="B225" s="38">
        <v>20</v>
      </c>
      <c r="C225" s="39" t="s">
        <v>690</v>
      </c>
      <c r="D225" s="40" t="s">
        <v>572</v>
      </c>
      <c r="E225" s="40" t="s">
        <v>30</v>
      </c>
      <c r="F225" s="40">
        <v>2</v>
      </c>
      <c r="G225" s="33" t="s">
        <v>557</v>
      </c>
    </row>
    <row r="226" spans="2:7" x14ac:dyDescent="0.2">
      <c r="B226" s="38">
        <v>2</v>
      </c>
      <c r="C226" s="39" t="s">
        <v>691</v>
      </c>
      <c r="D226" s="40" t="s">
        <v>576</v>
      </c>
      <c r="E226" s="40" t="s">
        <v>103</v>
      </c>
      <c r="F226" s="40">
        <v>6</v>
      </c>
      <c r="G226" s="33" t="s">
        <v>557</v>
      </c>
    </row>
    <row r="227" spans="2:7" x14ac:dyDescent="0.2">
      <c r="B227" s="38">
        <v>20</v>
      </c>
      <c r="C227" s="39" t="s">
        <v>691</v>
      </c>
      <c r="D227" s="40" t="s">
        <v>572</v>
      </c>
      <c r="E227" s="40" t="s">
        <v>30</v>
      </c>
      <c r="F227" s="40">
        <v>1</v>
      </c>
      <c r="G227" s="33" t="s">
        <v>557</v>
      </c>
    </row>
    <row r="228" spans="2:7" x14ac:dyDescent="0.2">
      <c r="B228" s="38">
        <v>12</v>
      </c>
      <c r="C228" s="39" t="s">
        <v>692</v>
      </c>
      <c r="D228" s="40" t="s">
        <v>572</v>
      </c>
      <c r="E228" s="40" t="s">
        <v>89</v>
      </c>
      <c r="F228" s="40">
        <v>1</v>
      </c>
      <c r="G228" s="33" t="s">
        <v>557</v>
      </c>
    </row>
    <row r="229" spans="2:7" x14ac:dyDescent="0.2">
      <c r="B229" s="38">
        <v>41</v>
      </c>
      <c r="C229" s="39" t="s">
        <v>692</v>
      </c>
      <c r="D229" s="40" t="s">
        <v>626</v>
      </c>
      <c r="E229" s="40" t="s">
        <v>185</v>
      </c>
      <c r="F229" s="40">
        <v>1</v>
      </c>
      <c r="G229" s="33" t="s">
        <v>557</v>
      </c>
    </row>
    <row r="230" spans="2:7" x14ac:dyDescent="0.2">
      <c r="B230" s="38">
        <v>23</v>
      </c>
      <c r="C230" s="39" t="s">
        <v>693</v>
      </c>
      <c r="D230" s="40" t="s">
        <v>572</v>
      </c>
      <c r="E230" s="40" t="s">
        <v>30</v>
      </c>
      <c r="F230" s="40">
        <v>12</v>
      </c>
      <c r="G230" s="33" t="s">
        <v>557</v>
      </c>
    </row>
    <row r="231" spans="2:7" x14ac:dyDescent="0.2">
      <c r="B231" s="38">
        <v>37</v>
      </c>
      <c r="C231" s="39" t="s">
        <v>693</v>
      </c>
      <c r="D231" s="40" t="s">
        <v>573</v>
      </c>
      <c r="E231" s="40" t="s">
        <v>350</v>
      </c>
      <c r="F231" s="40">
        <v>6</v>
      </c>
      <c r="G231" s="33" t="s">
        <v>557</v>
      </c>
    </row>
    <row r="232" spans="2:7" x14ac:dyDescent="0.2">
      <c r="B232" s="38" t="s">
        <v>75</v>
      </c>
      <c r="C232" s="39" t="s">
        <v>693</v>
      </c>
      <c r="D232" s="40" t="s">
        <v>604</v>
      </c>
      <c r="E232" s="40" t="s">
        <v>363</v>
      </c>
      <c r="F232" s="40">
        <v>1</v>
      </c>
      <c r="G232" s="33" t="s">
        <v>557</v>
      </c>
    </row>
    <row r="233" spans="2:7" x14ac:dyDescent="0.2">
      <c r="B233" s="38" t="s">
        <v>694</v>
      </c>
      <c r="C233" s="39" t="s">
        <v>693</v>
      </c>
      <c r="D233" s="40" t="s">
        <v>616</v>
      </c>
      <c r="E233" s="40" t="s">
        <v>364</v>
      </c>
      <c r="F233" s="40">
        <v>3</v>
      </c>
      <c r="G233" s="33" t="s">
        <v>557</v>
      </c>
    </row>
    <row r="234" spans="2:7" x14ac:dyDescent="0.2">
      <c r="B234" s="38" t="s">
        <v>82</v>
      </c>
      <c r="C234" s="39" t="s">
        <v>693</v>
      </c>
      <c r="D234" s="40" t="s">
        <v>560</v>
      </c>
      <c r="E234" s="40" t="s">
        <v>360</v>
      </c>
      <c r="F234" s="40">
        <v>2</v>
      </c>
      <c r="G234" s="33" t="s">
        <v>557</v>
      </c>
    </row>
    <row r="235" spans="2:7" x14ac:dyDescent="0.2">
      <c r="B235" s="38">
        <v>12</v>
      </c>
      <c r="C235" s="39" t="s">
        <v>695</v>
      </c>
      <c r="D235" s="40" t="s">
        <v>572</v>
      </c>
      <c r="E235" s="40" t="s">
        <v>89</v>
      </c>
      <c r="F235" s="40">
        <v>12</v>
      </c>
      <c r="G235" s="33" t="s">
        <v>557</v>
      </c>
    </row>
    <row r="236" spans="2:7" x14ac:dyDescent="0.2">
      <c r="B236" s="38">
        <v>13</v>
      </c>
      <c r="C236" s="39" t="s">
        <v>695</v>
      </c>
      <c r="D236" s="40" t="s">
        <v>573</v>
      </c>
      <c r="E236" s="40" t="s">
        <v>106</v>
      </c>
      <c r="F236" s="40">
        <v>6</v>
      </c>
      <c r="G236" s="33" t="s">
        <v>557</v>
      </c>
    </row>
    <row r="237" spans="2:7" x14ac:dyDescent="0.2">
      <c r="B237" s="38">
        <v>23</v>
      </c>
      <c r="C237" s="39" t="s">
        <v>695</v>
      </c>
      <c r="D237" s="40" t="s">
        <v>572</v>
      </c>
      <c r="E237" s="40" t="s">
        <v>30</v>
      </c>
      <c r="F237" s="40">
        <v>10</v>
      </c>
      <c r="G237" s="33" t="s">
        <v>557</v>
      </c>
    </row>
    <row r="238" spans="2:7" x14ac:dyDescent="0.2">
      <c r="B238" s="38">
        <v>12</v>
      </c>
      <c r="C238" s="39" t="s">
        <v>696</v>
      </c>
      <c r="D238" s="40" t="s">
        <v>572</v>
      </c>
      <c r="E238" s="40" t="s">
        <v>89</v>
      </c>
      <c r="F238" s="40">
        <v>5</v>
      </c>
      <c r="G238" s="33" t="s">
        <v>557</v>
      </c>
    </row>
    <row r="239" spans="2:7" x14ac:dyDescent="0.2">
      <c r="B239" s="38">
        <v>13</v>
      </c>
      <c r="C239" s="39" t="s">
        <v>696</v>
      </c>
      <c r="D239" s="40" t="s">
        <v>573</v>
      </c>
      <c r="E239" s="40" t="s">
        <v>106</v>
      </c>
      <c r="F239" s="40">
        <v>2</v>
      </c>
      <c r="G239" s="33" t="s">
        <v>557</v>
      </c>
    </row>
    <row r="240" spans="2:7" x14ac:dyDescent="0.2">
      <c r="B240" s="38">
        <v>13</v>
      </c>
      <c r="C240" s="39" t="s">
        <v>697</v>
      </c>
      <c r="D240" s="40" t="s">
        <v>573</v>
      </c>
      <c r="E240" s="40" t="s">
        <v>106</v>
      </c>
      <c r="F240" s="40">
        <v>1</v>
      </c>
      <c r="G240" s="33" t="s">
        <v>557</v>
      </c>
    </row>
    <row r="241" spans="2:7" x14ac:dyDescent="0.2">
      <c r="B241" s="38">
        <v>8</v>
      </c>
      <c r="C241" s="39" t="s">
        <v>698</v>
      </c>
      <c r="D241" s="40" t="s">
        <v>589</v>
      </c>
      <c r="E241" s="40" t="s">
        <v>194</v>
      </c>
      <c r="F241" s="40">
        <v>12</v>
      </c>
      <c r="G241" s="33" t="s">
        <v>557</v>
      </c>
    </row>
    <row r="242" spans="2:7" x14ac:dyDescent="0.2">
      <c r="B242" s="38">
        <v>4</v>
      </c>
      <c r="C242" s="39" t="s">
        <v>698</v>
      </c>
      <c r="D242" s="40" t="s">
        <v>565</v>
      </c>
      <c r="E242" s="40" t="s">
        <v>28</v>
      </c>
      <c r="F242" s="40">
        <v>2</v>
      </c>
      <c r="G242" s="33" t="s">
        <v>557</v>
      </c>
    </row>
    <row r="243" spans="2:7" x14ac:dyDescent="0.2">
      <c r="B243" s="38">
        <v>8</v>
      </c>
      <c r="C243" s="39" t="s">
        <v>699</v>
      </c>
      <c r="D243" s="40" t="s">
        <v>589</v>
      </c>
      <c r="E243" s="40" t="s">
        <v>194</v>
      </c>
      <c r="F243" s="40">
        <v>4</v>
      </c>
      <c r="G243" s="33" t="s">
        <v>557</v>
      </c>
    </row>
    <row r="244" spans="2:7" x14ac:dyDescent="0.2">
      <c r="B244" s="38">
        <v>4</v>
      </c>
      <c r="C244" s="39" t="s">
        <v>699</v>
      </c>
      <c r="D244" s="40" t="s">
        <v>565</v>
      </c>
      <c r="E244" s="40" t="s">
        <v>28</v>
      </c>
      <c r="F244" s="40">
        <v>1</v>
      </c>
      <c r="G244" s="33" t="s">
        <v>557</v>
      </c>
    </row>
    <row r="245" spans="2:7" x14ac:dyDescent="0.2">
      <c r="B245" s="38">
        <v>8</v>
      </c>
      <c r="C245" s="39" t="s">
        <v>700</v>
      </c>
      <c r="D245" s="40" t="s">
        <v>589</v>
      </c>
      <c r="E245" s="40" t="s">
        <v>194</v>
      </c>
      <c r="F245" s="40">
        <v>4</v>
      </c>
      <c r="G245" s="33" t="s">
        <v>557</v>
      </c>
    </row>
    <row r="246" spans="2:7" x14ac:dyDescent="0.2">
      <c r="B246" s="38">
        <v>4</v>
      </c>
      <c r="C246" s="39" t="s">
        <v>700</v>
      </c>
      <c r="D246" s="40" t="s">
        <v>565</v>
      </c>
      <c r="E246" s="40" t="s">
        <v>28</v>
      </c>
      <c r="F246" s="40">
        <v>1</v>
      </c>
      <c r="G246" s="33" t="s">
        <v>557</v>
      </c>
    </row>
    <row r="247" spans="2:7" x14ac:dyDescent="0.2">
      <c r="B247" s="38">
        <v>2</v>
      </c>
      <c r="C247" s="39" t="s">
        <v>701</v>
      </c>
      <c r="D247" s="40" t="s">
        <v>576</v>
      </c>
      <c r="E247" s="40" t="s">
        <v>103</v>
      </c>
      <c r="F247" s="40">
        <v>2</v>
      </c>
      <c r="G247" s="33" t="s">
        <v>557</v>
      </c>
    </row>
    <row r="248" spans="2:7" x14ac:dyDescent="0.2">
      <c r="B248" s="38">
        <v>4</v>
      </c>
      <c r="C248" s="39" t="s">
        <v>701</v>
      </c>
      <c r="D248" s="40" t="s">
        <v>565</v>
      </c>
      <c r="E248" s="40" t="s">
        <v>28</v>
      </c>
      <c r="F248" s="40">
        <v>1</v>
      </c>
      <c r="G248" s="33" t="s">
        <v>557</v>
      </c>
    </row>
    <row r="249" spans="2:7" x14ac:dyDescent="0.2">
      <c r="B249" s="38">
        <v>8</v>
      </c>
      <c r="C249" s="39" t="s">
        <v>702</v>
      </c>
      <c r="D249" s="40" t="s">
        <v>589</v>
      </c>
      <c r="E249" s="40" t="s">
        <v>194</v>
      </c>
      <c r="F249" s="40">
        <v>43</v>
      </c>
      <c r="G249" s="33" t="s">
        <v>557</v>
      </c>
    </row>
    <row r="250" spans="2:7" x14ac:dyDescent="0.2">
      <c r="B250" s="38">
        <v>9</v>
      </c>
      <c r="C250" s="39" t="s">
        <v>702</v>
      </c>
      <c r="D250" s="40" t="s">
        <v>635</v>
      </c>
      <c r="E250" s="40" t="s">
        <v>358</v>
      </c>
      <c r="F250" s="40">
        <v>8</v>
      </c>
      <c r="G250" s="33" t="s">
        <v>557</v>
      </c>
    </row>
    <row r="251" spans="2:7" x14ac:dyDescent="0.2">
      <c r="B251" s="38">
        <v>39</v>
      </c>
      <c r="C251" s="39" t="s">
        <v>702</v>
      </c>
      <c r="D251" s="40" t="s">
        <v>703</v>
      </c>
      <c r="E251" s="40" t="s">
        <v>129</v>
      </c>
      <c r="F251" s="40">
        <v>4</v>
      </c>
      <c r="G251" s="33" t="s">
        <v>557</v>
      </c>
    </row>
    <row r="252" spans="2:7" x14ac:dyDescent="0.2">
      <c r="B252" s="38">
        <v>4</v>
      </c>
      <c r="C252" s="39" t="s">
        <v>702</v>
      </c>
      <c r="D252" s="40" t="s">
        <v>565</v>
      </c>
      <c r="E252" s="40" t="s">
        <v>28</v>
      </c>
      <c r="F252" s="35">
        <v>7</v>
      </c>
      <c r="G252" s="45" t="s">
        <v>557</v>
      </c>
    </row>
    <row r="253" spans="2:7" x14ac:dyDescent="0.2">
      <c r="B253" s="38" t="s">
        <v>74</v>
      </c>
      <c r="C253" s="39" t="s">
        <v>702</v>
      </c>
      <c r="D253" s="40" t="s">
        <v>560</v>
      </c>
      <c r="E253" s="40" t="s">
        <v>359</v>
      </c>
      <c r="F253" s="40">
        <v>1</v>
      </c>
      <c r="G253" s="33" t="s">
        <v>557</v>
      </c>
    </row>
    <row r="254" spans="2:7" x14ac:dyDescent="0.2">
      <c r="B254" s="38">
        <v>8</v>
      </c>
      <c r="C254" s="39" t="s">
        <v>704</v>
      </c>
      <c r="D254" s="40" t="s">
        <v>589</v>
      </c>
      <c r="E254" s="40" t="s">
        <v>194</v>
      </c>
      <c r="F254" s="40">
        <v>24</v>
      </c>
      <c r="G254" s="33" t="s">
        <v>557</v>
      </c>
    </row>
    <row r="255" spans="2:7" x14ac:dyDescent="0.2">
      <c r="B255" s="38">
        <v>9</v>
      </c>
      <c r="C255" s="39" t="s">
        <v>704</v>
      </c>
      <c r="D255" s="40" t="s">
        <v>635</v>
      </c>
      <c r="E255" s="40" t="s">
        <v>358</v>
      </c>
      <c r="F255" s="40">
        <v>18</v>
      </c>
      <c r="G255" s="33" t="s">
        <v>557</v>
      </c>
    </row>
    <row r="256" spans="2:7" x14ac:dyDescent="0.2">
      <c r="B256" s="38">
        <v>4</v>
      </c>
      <c r="C256" s="39" t="s">
        <v>704</v>
      </c>
      <c r="D256" s="40" t="s">
        <v>565</v>
      </c>
      <c r="E256" s="40" t="s">
        <v>28</v>
      </c>
      <c r="F256" s="40">
        <v>4</v>
      </c>
      <c r="G256" s="33" t="s">
        <v>557</v>
      </c>
    </row>
    <row r="257" spans="2:7" x14ac:dyDescent="0.2">
      <c r="B257" s="38" t="s">
        <v>74</v>
      </c>
      <c r="C257" s="39" t="s">
        <v>704</v>
      </c>
      <c r="D257" s="40" t="s">
        <v>560</v>
      </c>
      <c r="E257" s="40" t="s">
        <v>359</v>
      </c>
      <c r="F257" s="40">
        <v>2</v>
      </c>
      <c r="G257" s="33" t="s">
        <v>557</v>
      </c>
    </row>
    <row r="258" spans="2:7" x14ac:dyDescent="0.2">
      <c r="B258" s="38">
        <v>6</v>
      </c>
      <c r="C258" s="39" t="s">
        <v>705</v>
      </c>
      <c r="D258" s="40" t="s">
        <v>556</v>
      </c>
      <c r="E258" s="40" t="s">
        <v>92</v>
      </c>
      <c r="F258" s="40">
        <v>5</v>
      </c>
      <c r="G258" s="33" t="s">
        <v>557</v>
      </c>
    </row>
    <row r="259" spans="2:7" x14ac:dyDescent="0.2">
      <c r="B259" s="38">
        <v>4</v>
      </c>
      <c r="C259" s="39" t="s">
        <v>705</v>
      </c>
      <c r="D259" s="40" t="s">
        <v>565</v>
      </c>
      <c r="E259" s="40" t="s">
        <v>28</v>
      </c>
      <c r="F259" s="40">
        <v>1</v>
      </c>
      <c r="G259" s="33" t="s">
        <v>557</v>
      </c>
    </row>
    <row r="260" spans="2:7" x14ac:dyDescent="0.2">
      <c r="B260" s="38">
        <v>21</v>
      </c>
      <c r="C260" s="39" t="s">
        <v>706</v>
      </c>
      <c r="D260" s="40" t="s">
        <v>556</v>
      </c>
      <c r="E260" s="40" t="s">
        <v>91</v>
      </c>
      <c r="F260" s="40">
        <v>2</v>
      </c>
      <c r="G260" s="33" t="s">
        <v>557</v>
      </c>
    </row>
    <row r="261" spans="2:7" x14ac:dyDescent="0.2">
      <c r="B261" s="38">
        <v>2</v>
      </c>
      <c r="C261" s="39" t="s">
        <v>707</v>
      </c>
      <c r="D261" s="40" t="s">
        <v>576</v>
      </c>
      <c r="E261" s="40" t="s">
        <v>103</v>
      </c>
      <c r="F261" s="40">
        <v>58</v>
      </c>
      <c r="G261" s="33" t="s">
        <v>557</v>
      </c>
    </row>
    <row r="262" spans="2:7" x14ac:dyDescent="0.2">
      <c r="B262" s="38">
        <v>4</v>
      </c>
      <c r="C262" s="39" t="s">
        <v>707</v>
      </c>
      <c r="D262" s="40" t="s">
        <v>565</v>
      </c>
      <c r="E262" s="40" t="s">
        <v>28</v>
      </c>
      <c r="F262" s="40">
        <v>13</v>
      </c>
      <c r="G262" s="33" t="s">
        <v>557</v>
      </c>
    </row>
    <row r="263" spans="2:7" x14ac:dyDescent="0.2">
      <c r="B263" s="38" t="s">
        <v>74</v>
      </c>
      <c r="C263" s="39" t="s">
        <v>707</v>
      </c>
      <c r="D263" s="40" t="s">
        <v>560</v>
      </c>
      <c r="E263" s="40" t="s">
        <v>359</v>
      </c>
      <c r="F263" s="40">
        <v>1</v>
      </c>
      <c r="G263" s="33" t="s">
        <v>557</v>
      </c>
    </row>
    <row r="264" spans="2:7" x14ac:dyDescent="0.2">
      <c r="B264" s="38" t="s">
        <v>76</v>
      </c>
      <c r="C264" s="39" t="s">
        <v>707</v>
      </c>
      <c r="D264" s="40" t="s">
        <v>616</v>
      </c>
      <c r="E264" s="40" t="s">
        <v>364</v>
      </c>
      <c r="F264" s="40">
        <v>2</v>
      </c>
      <c r="G264" s="33" t="s">
        <v>557</v>
      </c>
    </row>
    <row r="265" spans="2:7" x14ac:dyDescent="0.2">
      <c r="B265" s="38" t="s">
        <v>337</v>
      </c>
      <c r="C265" s="39" t="s">
        <v>707</v>
      </c>
      <c r="D265" s="40" t="s">
        <v>560</v>
      </c>
      <c r="E265" s="40" t="s">
        <v>360</v>
      </c>
      <c r="F265" s="40">
        <v>1</v>
      </c>
      <c r="G265" s="33" t="s">
        <v>557</v>
      </c>
    </row>
    <row r="266" spans="2:7" x14ac:dyDescent="0.2">
      <c r="B266" s="38">
        <v>11</v>
      </c>
      <c r="C266" s="39" t="s">
        <v>708</v>
      </c>
      <c r="D266" s="40" t="s">
        <v>567</v>
      </c>
      <c r="E266" s="35" t="s">
        <v>166</v>
      </c>
      <c r="F266" s="35">
        <v>3</v>
      </c>
      <c r="G266" s="45" t="s">
        <v>557</v>
      </c>
    </row>
    <row r="267" spans="2:7" x14ac:dyDescent="0.2">
      <c r="B267" s="38">
        <v>2</v>
      </c>
      <c r="C267" s="39" t="s">
        <v>709</v>
      </c>
      <c r="D267" s="40" t="s">
        <v>576</v>
      </c>
      <c r="E267" s="40" t="s">
        <v>103</v>
      </c>
      <c r="F267" s="40">
        <v>4</v>
      </c>
      <c r="G267" s="33" t="s">
        <v>557</v>
      </c>
    </row>
    <row r="268" spans="2:7" x14ac:dyDescent="0.2">
      <c r="B268" s="38">
        <v>22</v>
      </c>
      <c r="C268" s="39" t="s">
        <v>709</v>
      </c>
      <c r="D268" s="40" t="s">
        <v>564</v>
      </c>
      <c r="E268" s="40" t="s">
        <v>342</v>
      </c>
      <c r="F268" s="40">
        <v>1</v>
      </c>
      <c r="G268" s="33" t="s">
        <v>557</v>
      </c>
    </row>
    <row r="269" spans="2:7" x14ac:dyDescent="0.2">
      <c r="B269" s="38">
        <v>4</v>
      </c>
      <c r="C269" s="39" t="s">
        <v>709</v>
      </c>
      <c r="D269" s="40" t="s">
        <v>565</v>
      </c>
      <c r="E269" s="40" t="s">
        <v>28</v>
      </c>
      <c r="F269" s="40">
        <v>1</v>
      </c>
      <c r="G269" s="33" t="s">
        <v>557</v>
      </c>
    </row>
    <row r="270" spans="2:7" x14ac:dyDescent="0.2">
      <c r="B270" s="38" t="s">
        <v>74</v>
      </c>
      <c r="C270" s="39" t="s">
        <v>709</v>
      </c>
      <c r="D270" s="40" t="s">
        <v>560</v>
      </c>
      <c r="E270" s="40" t="s">
        <v>359</v>
      </c>
      <c r="F270" s="35">
        <v>2</v>
      </c>
      <c r="G270" s="33" t="s">
        <v>557</v>
      </c>
    </row>
    <row r="271" spans="2:7" x14ac:dyDescent="0.2">
      <c r="B271" s="38">
        <v>8</v>
      </c>
      <c r="C271" s="39" t="s">
        <v>710</v>
      </c>
      <c r="D271" s="40" t="s">
        <v>589</v>
      </c>
      <c r="E271" s="40" t="s">
        <v>194</v>
      </c>
      <c r="F271" s="40">
        <v>6</v>
      </c>
      <c r="G271" s="33" t="s">
        <v>557</v>
      </c>
    </row>
    <row r="272" spans="2:7" x14ac:dyDescent="0.2">
      <c r="B272" s="38">
        <v>4</v>
      </c>
      <c r="C272" s="39" t="s">
        <v>710</v>
      </c>
      <c r="D272" s="40" t="s">
        <v>565</v>
      </c>
      <c r="E272" s="40" t="s">
        <v>28</v>
      </c>
      <c r="F272" s="40">
        <v>1</v>
      </c>
      <c r="G272" s="33" t="s">
        <v>557</v>
      </c>
    </row>
    <row r="273" spans="2:7" x14ac:dyDescent="0.2">
      <c r="B273" s="38">
        <v>21</v>
      </c>
      <c r="C273" s="39" t="s">
        <v>711</v>
      </c>
      <c r="D273" s="40" t="s">
        <v>556</v>
      </c>
      <c r="E273" s="40" t="s">
        <v>91</v>
      </c>
      <c r="F273" s="40">
        <v>1</v>
      </c>
      <c r="G273" s="33" t="s">
        <v>557</v>
      </c>
    </row>
    <row r="274" spans="2:7" x14ac:dyDescent="0.2">
      <c r="B274" s="38">
        <v>40</v>
      </c>
      <c r="C274" s="39" t="s">
        <v>711</v>
      </c>
      <c r="D274" s="40" t="s">
        <v>577</v>
      </c>
      <c r="E274" s="40" t="s">
        <v>351</v>
      </c>
      <c r="F274" s="40">
        <v>1</v>
      </c>
      <c r="G274" s="33" t="s">
        <v>557</v>
      </c>
    </row>
    <row r="275" spans="2:7" x14ac:dyDescent="0.2">
      <c r="B275" s="38">
        <v>2</v>
      </c>
      <c r="C275" s="39" t="s">
        <v>712</v>
      </c>
      <c r="D275" s="40" t="s">
        <v>576</v>
      </c>
      <c r="E275" s="40" t="s">
        <v>103</v>
      </c>
      <c r="F275" s="40">
        <v>2</v>
      </c>
      <c r="G275" s="33" t="s">
        <v>557</v>
      </c>
    </row>
    <row r="276" spans="2:7" x14ac:dyDescent="0.2">
      <c r="B276" s="38">
        <v>25</v>
      </c>
      <c r="C276" s="39" t="s">
        <v>712</v>
      </c>
      <c r="D276" s="40" t="s">
        <v>647</v>
      </c>
      <c r="E276" s="40" t="s">
        <v>94</v>
      </c>
      <c r="F276" s="40">
        <v>1</v>
      </c>
      <c r="G276" s="33" t="s">
        <v>557</v>
      </c>
    </row>
    <row r="277" spans="2:7" x14ac:dyDescent="0.2">
      <c r="B277" s="38">
        <v>2</v>
      </c>
      <c r="C277" s="39" t="s">
        <v>713</v>
      </c>
      <c r="D277" s="40" t="s">
        <v>576</v>
      </c>
      <c r="E277" s="40" t="s">
        <v>103</v>
      </c>
      <c r="F277" s="40">
        <v>8</v>
      </c>
      <c r="G277" s="33" t="s">
        <v>557</v>
      </c>
    </row>
    <row r="278" spans="2:7" x14ac:dyDescent="0.2">
      <c r="B278" s="38">
        <v>20</v>
      </c>
      <c r="C278" s="39" t="s">
        <v>713</v>
      </c>
      <c r="D278" s="40" t="s">
        <v>572</v>
      </c>
      <c r="E278" s="40" t="s">
        <v>30</v>
      </c>
      <c r="F278" s="40">
        <v>2</v>
      </c>
      <c r="G278" s="33" t="s">
        <v>557</v>
      </c>
    </row>
    <row r="279" spans="2:7" x14ac:dyDescent="0.2">
      <c r="B279" s="38">
        <v>2</v>
      </c>
      <c r="C279" s="39" t="s">
        <v>714</v>
      </c>
      <c r="D279" s="40" t="s">
        <v>576</v>
      </c>
      <c r="E279" s="40" t="s">
        <v>103</v>
      </c>
      <c r="F279" s="40">
        <v>7</v>
      </c>
      <c r="G279" s="33" t="s">
        <v>557</v>
      </c>
    </row>
    <row r="280" spans="2:7" x14ac:dyDescent="0.2">
      <c r="B280" s="38">
        <v>20</v>
      </c>
      <c r="C280" s="39" t="s">
        <v>714</v>
      </c>
      <c r="D280" s="40" t="s">
        <v>572</v>
      </c>
      <c r="E280" s="40" t="s">
        <v>30</v>
      </c>
      <c r="F280" s="40">
        <v>1</v>
      </c>
      <c r="G280" s="33" t="s">
        <v>557</v>
      </c>
    </row>
    <row r="281" spans="2:7" x14ac:dyDescent="0.2">
      <c r="B281" s="38">
        <v>12</v>
      </c>
      <c r="C281" s="39" t="s">
        <v>715</v>
      </c>
      <c r="D281" s="40" t="s">
        <v>572</v>
      </c>
      <c r="E281" s="40" t="s">
        <v>89</v>
      </c>
      <c r="F281" s="40">
        <v>1</v>
      </c>
      <c r="G281" s="33" t="s">
        <v>557</v>
      </c>
    </row>
    <row r="282" spans="2:7" x14ac:dyDescent="0.2">
      <c r="B282" s="38">
        <v>41</v>
      </c>
      <c r="C282" s="39" t="s">
        <v>715</v>
      </c>
      <c r="D282" s="40" t="s">
        <v>626</v>
      </c>
      <c r="E282" s="40" t="s">
        <v>185</v>
      </c>
      <c r="F282" s="40">
        <v>1</v>
      </c>
      <c r="G282" s="33" t="s">
        <v>557</v>
      </c>
    </row>
    <row r="283" spans="2:7" s="28" customFormat="1" x14ac:dyDescent="0.4">
      <c r="B283" s="33">
        <v>38</v>
      </c>
      <c r="C283" s="34" t="s">
        <v>716</v>
      </c>
      <c r="D283" s="37" t="s">
        <v>717</v>
      </c>
      <c r="E283" s="37" t="s">
        <v>718</v>
      </c>
      <c r="F283" s="37">
        <v>2</v>
      </c>
      <c r="G283" s="33" t="s">
        <v>557</v>
      </c>
    </row>
    <row r="284" spans="2:7" x14ac:dyDescent="0.2">
      <c r="B284" s="38">
        <v>12</v>
      </c>
      <c r="C284" s="39" t="s">
        <v>719</v>
      </c>
      <c r="D284" s="40" t="s">
        <v>572</v>
      </c>
      <c r="E284" s="40" t="s">
        <v>89</v>
      </c>
      <c r="F284" s="40">
        <v>1</v>
      </c>
      <c r="G284" s="33" t="s">
        <v>557</v>
      </c>
    </row>
    <row r="285" spans="2:7" x14ac:dyDescent="0.2">
      <c r="B285" s="38" t="s">
        <v>75</v>
      </c>
      <c r="C285" s="39" t="s">
        <v>719</v>
      </c>
      <c r="D285" s="40" t="s">
        <v>604</v>
      </c>
      <c r="E285" s="40" t="s">
        <v>363</v>
      </c>
      <c r="F285" s="40">
        <v>1</v>
      </c>
      <c r="G285" s="33" t="s">
        <v>557</v>
      </c>
    </row>
    <row r="286" spans="2:7" x14ac:dyDescent="0.2">
      <c r="B286" s="38">
        <v>32</v>
      </c>
      <c r="C286" s="39" t="s">
        <v>720</v>
      </c>
      <c r="D286" s="40" t="s">
        <v>721</v>
      </c>
      <c r="E286" s="40" t="s">
        <v>346</v>
      </c>
      <c r="F286" s="40">
        <v>10</v>
      </c>
      <c r="G286" s="33" t="s">
        <v>557</v>
      </c>
    </row>
    <row r="287" spans="2:7" x14ac:dyDescent="0.2">
      <c r="B287" s="38">
        <v>4</v>
      </c>
      <c r="C287" s="39" t="s">
        <v>720</v>
      </c>
      <c r="D287" s="40" t="s">
        <v>565</v>
      </c>
      <c r="E287" s="40" t="s">
        <v>28</v>
      </c>
      <c r="F287" s="40">
        <v>5</v>
      </c>
      <c r="G287" s="33" t="s">
        <v>557</v>
      </c>
    </row>
    <row r="288" spans="2:7" x14ac:dyDescent="0.2">
      <c r="B288" s="38">
        <v>33</v>
      </c>
      <c r="C288" s="39" t="s">
        <v>720</v>
      </c>
      <c r="D288" s="40" t="s">
        <v>583</v>
      </c>
      <c r="E288" s="40" t="s">
        <v>65</v>
      </c>
      <c r="F288" s="40">
        <v>16</v>
      </c>
      <c r="G288" s="33" t="s">
        <v>557</v>
      </c>
    </row>
    <row r="289" spans="2:7" x14ac:dyDescent="0.2">
      <c r="B289" s="38">
        <v>19</v>
      </c>
      <c r="C289" s="39" t="s">
        <v>720</v>
      </c>
      <c r="D289" s="40" t="s">
        <v>683</v>
      </c>
      <c r="E289" s="40" t="s">
        <v>34</v>
      </c>
      <c r="F289" s="40">
        <v>1</v>
      </c>
      <c r="G289" s="33" t="s">
        <v>557</v>
      </c>
    </row>
    <row r="290" spans="2:7" x14ac:dyDescent="0.2">
      <c r="B290" s="38">
        <v>34</v>
      </c>
      <c r="C290" s="39" t="s">
        <v>720</v>
      </c>
      <c r="D290" s="40" t="s">
        <v>722</v>
      </c>
      <c r="E290" s="40" t="s">
        <v>347</v>
      </c>
      <c r="F290" s="40">
        <v>1</v>
      </c>
      <c r="G290" s="33" t="s">
        <v>557</v>
      </c>
    </row>
    <row r="291" spans="2:7" x14ac:dyDescent="0.2">
      <c r="B291" s="38">
        <v>35</v>
      </c>
      <c r="C291" s="39" t="s">
        <v>720</v>
      </c>
      <c r="D291" s="40" t="s">
        <v>723</v>
      </c>
      <c r="E291" s="40" t="s">
        <v>348</v>
      </c>
      <c r="F291" s="40">
        <v>1</v>
      </c>
      <c r="G291" s="33" t="s">
        <v>557</v>
      </c>
    </row>
    <row r="292" spans="2:7" x14ac:dyDescent="0.2">
      <c r="B292" s="38">
        <v>36</v>
      </c>
      <c r="C292" s="39" t="s">
        <v>720</v>
      </c>
      <c r="D292" s="40" t="s">
        <v>724</v>
      </c>
      <c r="E292" s="40" t="s">
        <v>725</v>
      </c>
      <c r="F292" s="40">
        <v>1</v>
      </c>
      <c r="G292" s="33" t="s">
        <v>557</v>
      </c>
    </row>
    <row r="293" spans="2:7" x14ac:dyDescent="0.2">
      <c r="B293" s="38">
        <v>5</v>
      </c>
      <c r="C293" s="39" t="s">
        <v>726</v>
      </c>
      <c r="D293" s="35" t="s">
        <v>559</v>
      </c>
      <c r="E293" s="40" t="s">
        <v>83</v>
      </c>
      <c r="F293" s="40">
        <v>17</v>
      </c>
      <c r="G293" s="33" t="s">
        <v>557</v>
      </c>
    </row>
    <row r="294" spans="2:7" x14ac:dyDescent="0.2">
      <c r="B294" s="38">
        <v>9</v>
      </c>
      <c r="C294" s="39" t="s">
        <v>727</v>
      </c>
      <c r="D294" s="40" t="s">
        <v>635</v>
      </c>
      <c r="E294" s="40" t="s">
        <v>358</v>
      </c>
      <c r="F294" s="40">
        <v>8</v>
      </c>
      <c r="G294" s="33" t="s">
        <v>557</v>
      </c>
    </row>
    <row r="295" spans="2:7" x14ac:dyDescent="0.2">
      <c r="B295" s="38">
        <v>4</v>
      </c>
      <c r="C295" s="39" t="s">
        <v>728</v>
      </c>
      <c r="D295" s="40" t="s">
        <v>565</v>
      </c>
      <c r="E295" s="40" t="s">
        <v>28</v>
      </c>
      <c r="F295" s="40">
        <v>2</v>
      </c>
      <c r="G295" s="33" t="s">
        <v>557</v>
      </c>
    </row>
    <row r="296" spans="2:7" x14ac:dyDescent="0.2">
      <c r="B296" s="38">
        <v>2</v>
      </c>
      <c r="C296" s="39" t="s">
        <v>729</v>
      </c>
      <c r="D296" s="40" t="s">
        <v>576</v>
      </c>
      <c r="E296" s="40" t="s">
        <v>103</v>
      </c>
      <c r="F296" s="40">
        <v>4</v>
      </c>
      <c r="G296" s="33" t="s">
        <v>557</v>
      </c>
    </row>
    <row r="297" spans="2:7" x14ac:dyDescent="0.2">
      <c r="B297" s="38">
        <v>4</v>
      </c>
      <c r="C297" s="39" t="s">
        <v>729</v>
      </c>
      <c r="D297" s="40" t="s">
        <v>565</v>
      </c>
      <c r="E297" s="40" t="s">
        <v>28</v>
      </c>
      <c r="F297" s="40">
        <v>1</v>
      </c>
      <c r="G297" s="33" t="s">
        <v>557</v>
      </c>
    </row>
    <row r="298" spans="2:7" x14ac:dyDescent="0.2">
      <c r="B298" s="38">
        <v>22</v>
      </c>
      <c r="C298" s="39" t="s">
        <v>729</v>
      </c>
      <c r="D298" s="40" t="s">
        <v>564</v>
      </c>
      <c r="E298" s="40" t="s">
        <v>342</v>
      </c>
      <c r="F298" s="40">
        <v>1</v>
      </c>
      <c r="G298" s="33" t="s">
        <v>557</v>
      </c>
    </row>
    <row r="299" spans="2:7" x14ac:dyDescent="0.2">
      <c r="B299" s="38" t="s">
        <v>74</v>
      </c>
      <c r="C299" s="39" t="s">
        <v>729</v>
      </c>
      <c r="D299" s="40" t="s">
        <v>560</v>
      </c>
      <c r="E299" s="40" t="s">
        <v>359</v>
      </c>
      <c r="F299" s="40">
        <v>1</v>
      </c>
      <c r="G299" s="33" t="s">
        <v>557</v>
      </c>
    </row>
    <row r="300" spans="2:7" x14ac:dyDescent="0.2">
      <c r="B300" s="38">
        <v>6</v>
      </c>
      <c r="C300" s="39" t="s">
        <v>730</v>
      </c>
      <c r="D300" s="40" t="s">
        <v>556</v>
      </c>
      <c r="E300" s="40" t="s">
        <v>92</v>
      </c>
      <c r="F300" s="40">
        <v>1</v>
      </c>
      <c r="G300" s="33" t="s">
        <v>557</v>
      </c>
    </row>
    <row r="301" spans="2:7" x14ac:dyDescent="0.2">
      <c r="B301" s="38">
        <v>8</v>
      </c>
      <c r="C301" s="39" t="s">
        <v>731</v>
      </c>
      <c r="D301" s="40" t="s">
        <v>589</v>
      </c>
      <c r="E301" s="40" t="s">
        <v>194</v>
      </c>
      <c r="F301" s="40">
        <v>3</v>
      </c>
      <c r="G301" s="33" t="s">
        <v>557</v>
      </c>
    </row>
    <row r="302" spans="2:7" x14ac:dyDescent="0.2">
      <c r="B302" s="38">
        <v>4</v>
      </c>
      <c r="C302" s="39" t="s">
        <v>731</v>
      </c>
      <c r="D302" s="40" t="s">
        <v>565</v>
      </c>
      <c r="E302" s="40" t="s">
        <v>28</v>
      </c>
      <c r="F302" s="40">
        <v>1</v>
      </c>
      <c r="G302" s="33" t="s">
        <v>557</v>
      </c>
    </row>
    <row r="303" spans="2:7" x14ac:dyDescent="0.2">
      <c r="B303" s="38">
        <v>8</v>
      </c>
      <c r="C303" s="39" t="s">
        <v>732</v>
      </c>
      <c r="D303" s="40" t="s">
        <v>589</v>
      </c>
      <c r="E303" s="40" t="s">
        <v>194</v>
      </c>
      <c r="F303" s="40">
        <v>3</v>
      </c>
      <c r="G303" s="33" t="s">
        <v>557</v>
      </c>
    </row>
    <row r="304" spans="2:7" x14ac:dyDescent="0.2">
      <c r="B304" s="38">
        <v>4</v>
      </c>
      <c r="C304" s="39" t="s">
        <v>732</v>
      </c>
      <c r="D304" s="40" t="s">
        <v>565</v>
      </c>
      <c r="E304" s="40" t="s">
        <v>28</v>
      </c>
      <c r="F304" s="40">
        <v>1</v>
      </c>
      <c r="G304" s="33" t="s">
        <v>557</v>
      </c>
    </row>
    <row r="305" spans="2:7" x14ac:dyDescent="0.2">
      <c r="B305" s="38">
        <v>8</v>
      </c>
      <c r="C305" s="42" t="s">
        <v>733</v>
      </c>
      <c r="D305" s="40" t="s">
        <v>589</v>
      </c>
      <c r="E305" s="40" t="s">
        <v>734</v>
      </c>
      <c r="F305" s="40">
        <v>22</v>
      </c>
      <c r="G305" s="33" t="s">
        <v>557</v>
      </c>
    </row>
    <row r="306" spans="2:7" x14ac:dyDescent="0.2">
      <c r="B306" s="38">
        <v>4</v>
      </c>
      <c r="C306" s="42" t="s">
        <v>733</v>
      </c>
      <c r="D306" s="40" t="s">
        <v>565</v>
      </c>
      <c r="E306" s="40" t="s">
        <v>28</v>
      </c>
      <c r="F306" s="40">
        <v>6</v>
      </c>
      <c r="G306" s="33" t="s">
        <v>557</v>
      </c>
    </row>
    <row r="307" spans="2:7" x14ac:dyDescent="0.2">
      <c r="B307" s="38" t="s">
        <v>74</v>
      </c>
      <c r="C307" s="42" t="s">
        <v>733</v>
      </c>
      <c r="D307" s="40" t="s">
        <v>560</v>
      </c>
      <c r="E307" s="40" t="s">
        <v>359</v>
      </c>
      <c r="F307" s="40">
        <v>2</v>
      </c>
      <c r="G307" s="33" t="s">
        <v>557</v>
      </c>
    </row>
    <row r="308" spans="2:7" x14ac:dyDescent="0.2">
      <c r="B308" s="38">
        <v>8</v>
      </c>
      <c r="C308" s="42" t="s">
        <v>735</v>
      </c>
      <c r="D308" s="40" t="s">
        <v>589</v>
      </c>
      <c r="E308" s="40" t="s">
        <v>194</v>
      </c>
      <c r="F308" s="40">
        <v>1</v>
      </c>
      <c r="G308" s="33" t="s">
        <v>557</v>
      </c>
    </row>
    <row r="309" spans="2:7" x14ac:dyDescent="0.2">
      <c r="B309" s="38">
        <v>4</v>
      </c>
      <c r="C309" s="42" t="s">
        <v>735</v>
      </c>
      <c r="D309" s="40" t="s">
        <v>565</v>
      </c>
      <c r="E309" s="40" t="s">
        <v>28</v>
      </c>
      <c r="F309" s="40">
        <v>1</v>
      </c>
      <c r="G309" s="33" t="s">
        <v>557</v>
      </c>
    </row>
    <row r="310" spans="2:7" s="47" customFormat="1" x14ac:dyDescent="0.2">
      <c r="B310" s="44">
        <v>8</v>
      </c>
      <c r="C310" s="42" t="s">
        <v>736</v>
      </c>
      <c r="D310" s="35" t="s">
        <v>589</v>
      </c>
      <c r="E310" s="35" t="s">
        <v>194</v>
      </c>
      <c r="F310" s="35">
        <v>1</v>
      </c>
      <c r="G310" s="45" t="s">
        <v>557</v>
      </c>
    </row>
    <row r="311" spans="2:7" x14ac:dyDescent="0.2">
      <c r="B311" s="38">
        <v>4</v>
      </c>
      <c r="C311" s="39" t="s">
        <v>736</v>
      </c>
      <c r="D311" s="40" t="s">
        <v>565</v>
      </c>
      <c r="E311" s="40" t="s">
        <v>28</v>
      </c>
      <c r="F311" s="40">
        <v>1</v>
      </c>
      <c r="G311" s="33" t="s">
        <v>557</v>
      </c>
    </row>
    <row r="312" spans="2:7" s="47" customFormat="1" x14ac:dyDescent="0.2">
      <c r="B312" s="49" t="s">
        <v>737</v>
      </c>
      <c r="C312" s="42" t="s">
        <v>738</v>
      </c>
      <c r="D312" s="35" t="s">
        <v>589</v>
      </c>
      <c r="E312" s="35" t="s">
        <v>739</v>
      </c>
      <c r="F312" s="35">
        <v>6</v>
      </c>
      <c r="G312" s="45" t="s">
        <v>557</v>
      </c>
    </row>
    <row r="313" spans="2:7" x14ac:dyDescent="0.2">
      <c r="B313" s="38">
        <v>4</v>
      </c>
      <c r="C313" s="39" t="s">
        <v>738</v>
      </c>
      <c r="D313" s="40" t="s">
        <v>565</v>
      </c>
      <c r="E313" s="40" t="s">
        <v>740</v>
      </c>
      <c r="F313" s="40">
        <v>1</v>
      </c>
      <c r="G313" s="33" t="s">
        <v>557</v>
      </c>
    </row>
    <row r="314" spans="2:7" s="47" customFormat="1" x14ac:dyDescent="0.2">
      <c r="B314" s="49" t="s">
        <v>737</v>
      </c>
      <c r="C314" s="42" t="s">
        <v>738</v>
      </c>
      <c r="D314" s="35" t="s">
        <v>589</v>
      </c>
      <c r="E314" s="35" t="s">
        <v>739</v>
      </c>
      <c r="F314" s="35">
        <v>6</v>
      </c>
      <c r="G314" s="45" t="s">
        <v>557</v>
      </c>
    </row>
    <row r="315" spans="2:7" x14ac:dyDescent="0.2">
      <c r="B315" s="38">
        <v>4</v>
      </c>
      <c r="C315" s="39" t="s">
        <v>738</v>
      </c>
      <c r="D315" s="40" t="s">
        <v>565</v>
      </c>
      <c r="E315" s="40" t="s">
        <v>28</v>
      </c>
      <c r="F315" s="40">
        <v>1</v>
      </c>
      <c r="G315" s="33" t="s">
        <v>557</v>
      </c>
    </row>
    <row r="316" spans="2:7" x14ac:dyDescent="0.2">
      <c r="B316" s="38">
        <v>17</v>
      </c>
      <c r="C316" s="39" t="s">
        <v>741</v>
      </c>
      <c r="D316" s="37" t="s">
        <v>599</v>
      </c>
      <c r="E316" s="40" t="s">
        <v>742</v>
      </c>
      <c r="F316" s="40">
        <v>24</v>
      </c>
      <c r="G316" s="33" t="s">
        <v>557</v>
      </c>
    </row>
    <row r="317" spans="2:7" x14ac:dyDescent="0.2">
      <c r="B317" s="38">
        <v>9</v>
      </c>
      <c r="C317" s="39" t="s">
        <v>741</v>
      </c>
      <c r="D317" s="40" t="s">
        <v>635</v>
      </c>
      <c r="E317" s="40" t="s">
        <v>358</v>
      </c>
      <c r="F317" s="40">
        <v>3</v>
      </c>
      <c r="G317" s="33" t="s">
        <v>557</v>
      </c>
    </row>
    <row r="318" spans="2:7" x14ac:dyDescent="0.2">
      <c r="B318" s="38">
        <v>29</v>
      </c>
      <c r="C318" s="39" t="s">
        <v>741</v>
      </c>
      <c r="D318" s="40" t="s">
        <v>602</v>
      </c>
      <c r="E318" s="40" t="s">
        <v>743</v>
      </c>
      <c r="F318" s="40">
        <v>2</v>
      </c>
      <c r="G318" s="33" t="s">
        <v>557</v>
      </c>
    </row>
    <row r="319" spans="2:7" x14ac:dyDescent="0.2">
      <c r="B319" s="38">
        <v>28</v>
      </c>
      <c r="C319" s="39" t="s">
        <v>741</v>
      </c>
      <c r="D319" s="40" t="s">
        <v>744</v>
      </c>
      <c r="E319" s="40" t="s">
        <v>745</v>
      </c>
      <c r="F319" s="40">
        <v>2</v>
      </c>
      <c r="G319" s="33" t="s">
        <v>557</v>
      </c>
    </row>
    <row r="320" spans="2:7" x14ac:dyDescent="0.2">
      <c r="B320" s="38">
        <v>3</v>
      </c>
      <c r="C320" s="39" t="s">
        <v>741</v>
      </c>
      <c r="D320" s="40" t="s">
        <v>602</v>
      </c>
      <c r="E320" s="40" t="s">
        <v>746</v>
      </c>
      <c r="F320" s="40">
        <v>9</v>
      </c>
      <c r="G320" s="33" t="s">
        <v>557</v>
      </c>
    </row>
    <row r="321" spans="2:7" x14ac:dyDescent="0.2">
      <c r="B321" s="38">
        <v>30</v>
      </c>
      <c r="C321" s="39" t="s">
        <v>741</v>
      </c>
      <c r="D321" s="40" t="s">
        <v>526</v>
      </c>
      <c r="E321" s="40" t="s">
        <v>747</v>
      </c>
      <c r="F321" s="40">
        <v>12</v>
      </c>
      <c r="G321" s="33" t="s">
        <v>557</v>
      </c>
    </row>
    <row r="322" spans="2:7" x14ac:dyDescent="0.2">
      <c r="B322" s="48" t="s">
        <v>681</v>
      </c>
      <c r="C322" s="39" t="s">
        <v>741</v>
      </c>
      <c r="D322" s="40" t="s">
        <v>576</v>
      </c>
      <c r="E322" s="40" t="s">
        <v>748</v>
      </c>
      <c r="F322" s="40">
        <v>12</v>
      </c>
      <c r="G322" s="33" t="s">
        <v>557</v>
      </c>
    </row>
    <row r="323" spans="2:7" x14ac:dyDescent="0.2">
      <c r="B323" s="38">
        <v>31</v>
      </c>
      <c r="C323" s="39" t="s">
        <v>741</v>
      </c>
      <c r="D323" s="40" t="s">
        <v>602</v>
      </c>
      <c r="E323" s="40" t="s">
        <v>746</v>
      </c>
      <c r="F323" s="40">
        <v>3</v>
      </c>
      <c r="G323" s="33" t="s">
        <v>557</v>
      </c>
    </row>
    <row r="324" spans="2:7" x14ac:dyDescent="0.2">
      <c r="B324" s="38">
        <v>12</v>
      </c>
      <c r="C324" s="39" t="s">
        <v>749</v>
      </c>
      <c r="D324" s="40" t="s">
        <v>572</v>
      </c>
      <c r="E324" s="40" t="s">
        <v>89</v>
      </c>
      <c r="F324" s="40">
        <v>1</v>
      </c>
      <c r="G324" s="33" t="s">
        <v>557</v>
      </c>
    </row>
    <row r="325" spans="2:7" x14ac:dyDescent="0.2">
      <c r="B325" s="38">
        <v>13</v>
      </c>
      <c r="C325" s="39" t="s">
        <v>749</v>
      </c>
      <c r="D325" s="40" t="s">
        <v>573</v>
      </c>
      <c r="E325" s="40" t="s">
        <v>106</v>
      </c>
      <c r="F325" s="40">
        <v>1</v>
      </c>
      <c r="G325" s="33" t="s">
        <v>557</v>
      </c>
    </row>
    <row r="326" spans="2:7" x14ac:dyDescent="0.2">
      <c r="B326" s="38">
        <v>2</v>
      </c>
      <c r="C326" s="39" t="s">
        <v>750</v>
      </c>
      <c r="D326" s="40" t="s">
        <v>576</v>
      </c>
      <c r="E326" s="40" t="s">
        <v>103</v>
      </c>
      <c r="F326" s="40">
        <v>7</v>
      </c>
      <c r="G326" s="33" t="s">
        <v>557</v>
      </c>
    </row>
    <row r="327" spans="2:7" x14ac:dyDescent="0.2">
      <c r="B327" s="38">
        <v>20</v>
      </c>
      <c r="C327" s="39" t="s">
        <v>750</v>
      </c>
      <c r="D327" s="40" t="s">
        <v>572</v>
      </c>
      <c r="E327" s="40" t="s">
        <v>30</v>
      </c>
      <c r="F327" s="40">
        <v>1</v>
      </c>
      <c r="G327" s="33" t="s">
        <v>557</v>
      </c>
    </row>
    <row r="328" spans="2:7" x14ac:dyDescent="0.2">
      <c r="B328" s="38">
        <v>2</v>
      </c>
      <c r="C328" s="39" t="s">
        <v>751</v>
      </c>
      <c r="D328" s="40" t="s">
        <v>576</v>
      </c>
      <c r="E328" s="40" t="s">
        <v>103</v>
      </c>
      <c r="F328" s="40">
        <v>9</v>
      </c>
      <c r="G328" s="33" t="s">
        <v>557</v>
      </c>
    </row>
    <row r="329" spans="2:7" x14ac:dyDescent="0.2">
      <c r="B329" s="38">
        <v>20</v>
      </c>
      <c r="C329" s="39" t="s">
        <v>751</v>
      </c>
      <c r="D329" s="40" t="s">
        <v>572</v>
      </c>
      <c r="E329" s="40" t="s">
        <v>30</v>
      </c>
      <c r="F329" s="40">
        <v>2</v>
      </c>
      <c r="G329" s="33" t="s">
        <v>557</v>
      </c>
    </row>
    <row r="330" spans="2:7" x14ac:dyDescent="0.2">
      <c r="B330" s="38">
        <v>2</v>
      </c>
      <c r="C330" s="39" t="s">
        <v>752</v>
      </c>
      <c r="D330" s="40" t="s">
        <v>576</v>
      </c>
      <c r="E330" s="40" t="s">
        <v>103</v>
      </c>
      <c r="F330" s="40">
        <v>3</v>
      </c>
      <c r="G330" s="33" t="s">
        <v>557</v>
      </c>
    </row>
    <row r="331" spans="2:7" x14ac:dyDescent="0.2">
      <c r="B331" s="38">
        <v>2</v>
      </c>
      <c r="C331" s="39" t="s">
        <v>753</v>
      </c>
      <c r="D331" s="40" t="s">
        <v>576</v>
      </c>
      <c r="E331" s="40" t="s">
        <v>103</v>
      </c>
      <c r="F331" s="40">
        <v>2</v>
      </c>
      <c r="G331" s="33" t="s">
        <v>557</v>
      </c>
    </row>
    <row r="332" spans="2:7" x14ac:dyDescent="0.2">
      <c r="B332" s="38">
        <v>25</v>
      </c>
      <c r="C332" s="39" t="s">
        <v>753</v>
      </c>
      <c r="D332" s="40" t="s">
        <v>647</v>
      </c>
      <c r="E332" s="40" t="s">
        <v>94</v>
      </c>
      <c r="F332" s="40">
        <v>1</v>
      </c>
      <c r="G332" s="33" t="s">
        <v>557</v>
      </c>
    </row>
    <row r="333" spans="2:7" x14ac:dyDescent="0.2">
      <c r="B333" s="38">
        <v>18</v>
      </c>
      <c r="C333" s="39" t="s">
        <v>754</v>
      </c>
      <c r="D333" s="40" t="s">
        <v>577</v>
      </c>
      <c r="E333" s="40" t="s">
        <v>341</v>
      </c>
      <c r="F333" s="40">
        <v>1</v>
      </c>
      <c r="G333" s="33" t="s">
        <v>557</v>
      </c>
    </row>
    <row r="334" spans="2:7" x14ac:dyDescent="0.2">
      <c r="B334" s="38">
        <v>21</v>
      </c>
      <c r="C334" s="39" t="s">
        <v>754</v>
      </c>
      <c r="D334" s="40" t="s">
        <v>556</v>
      </c>
      <c r="E334" s="40" t="s">
        <v>91</v>
      </c>
      <c r="F334" s="40">
        <v>1</v>
      </c>
      <c r="G334" s="33" t="s">
        <v>557</v>
      </c>
    </row>
    <row r="335" spans="2:7" x14ac:dyDescent="0.2">
      <c r="B335" s="38">
        <v>11</v>
      </c>
      <c r="C335" s="39" t="s">
        <v>755</v>
      </c>
      <c r="D335" s="40" t="s">
        <v>567</v>
      </c>
      <c r="E335" s="40" t="s">
        <v>166</v>
      </c>
      <c r="F335" s="40">
        <v>1</v>
      </c>
      <c r="G335" s="33" t="s">
        <v>557</v>
      </c>
    </row>
    <row r="336" spans="2:7" x14ac:dyDescent="0.2">
      <c r="B336" s="38">
        <v>11</v>
      </c>
      <c r="C336" s="39" t="s">
        <v>756</v>
      </c>
      <c r="D336" s="40" t="s">
        <v>567</v>
      </c>
      <c r="E336" s="40" t="s">
        <v>166</v>
      </c>
      <c r="F336" s="40">
        <v>1</v>
      </c>
      <c r="G336" s="33" t="s">
        <v>557</v>
      </c>
    </row>
    <row r="337" spans="2:7" x14ac:dyDescent="0.2">
      <c r="B337" s="38">
        <v>11</v>
      </c>
      <c r="C337" s="39" t="s">
        <v>757</v>
      </c>
      <c r="D337" s="40" t="s">
        <v>567</v>
      </c>
      <c r="E337" s="40" t="s">
        <v>166</v>
      </c>
      <c r="F337" s="40">
        <v>1</v>
      </c>
      <c r="G337" s="33" t="s">
        <v>557</v>
      </c>
    </row>
    <row r="338" spans="2:7" s="47" customFormat="1" x14ac:dyDescent="0.2">
      <c r="B338" s="44">
        <v>8</v>
      </c>
      <c r="C338" s="42" t="s">
        <v>758</v>
      </c>
      <c r="D338" s="35" t="s">
        <v>589</v>
      </c>
      <c r="E338" s="35" t="s">
        <v>194</v>
      </c>
      <c r="F338" s="35">
        <v>4</v>
      </c>
      <c r="G338" s="45" t="s">
        <v>557</v>
      </c>
    </row>
    <row r="339" spans="2:7" x14ac:dyDescent="0.2">
      <c r="B339" s="38">
        <v>4</v>
      </c>
      <c r="C339" s="39" t="s">
        <v>758</v>
      </c>
      <c r="D339" s="40" t="s">
        <v>565</v>
      </c>
      <c r="E339" s="40" t="s">
        <v>28</v>
      </c>
      <c r="F339" s="40">
        <v>1</v>
      </c>
      <c r="G339" s="33" t="s">
        <v>557</v>
      </c>
    </row>
    <row r="340" spans="2:7" x14ac:dyDescent="0.2">
      <c r="B340" s="38">
        <v>2</v>
      </c>
      <c r="C340" s="39" t="s">
        <v>759</v>
      </c>
      <c r="D340" s="40" t="s">
        <v>576</v>
      </c>
      <c r="E340" s="40" t="s">
        <v>103</v>
      </c>
      <c r="F340" s="40">
        <v>5</v>
      </c>
      <c r="G340" s="33" t="s">
        <v>557</v>
      </c>
    </row>
    <row r="341" spans="2:7" x14ac:dyDescent="0.2">
      <c r="B341" s="38">
        <v>4</v>
      </c>
      <c r="C341" s="39" t="s">
        <v>759</v>
      </c>
      <c r="D341" s="40" t="s">
        <v>565</v>
      </c>
      <c r="E341" s="40" t="s">
        <v>28</v>
      </c>
      <c r="F341" s="40">
        <v>2</v>
      </c>
      <c r="G341" s="33" t="s">
        <v>557</v>
      </c>
    </row>
    <row r="342" spans="2:7" x14ac:dyDescent="0.2">
      <c r="B342" s="38" t="s">
        <v>74</v>
      </c>
      <c r="C342" s="39" t="s">
        <v>759</v>
      </c>
      <c r="D342" s="40" t="s">
        <v>560</v>
      </c>
      <c r="E342" s="40" t="s">
        <v>359</v>
      </c>
      <c r="F342" s="40">
        <v>1</v>
      </c>
      <c r="G342" s="33" t="s">
        <v>557</v>
      </c>
    </row>
    <row r="343" spans="2:7" x14ac:dyDescent="0.2">
      <c r="B343" s="38">
        <v>2</v>
      </c>
      <c r="C343" s="39" t="s">
        <v>760</v>
      </c>
      <c r="D343" s="40" t="s">
        <v>576</v>
      </c>
      <c r="E343" s="40" t="s">
        <v>103</v>
      </c>
      <c r="F343" s="40">
        <v>40</v>
      </c>
      <c r="G343" s="33" t="s">
        <v>557</v>
      </c>
    </row>
    <row r="344" spans="2:7" x14ac:dyDescent="0.2">
      <c r="B344" s="38">
        <v>4</v>
      </c>
      <c r="C344" s="39" t="s">
        <v>760</v>
      </c>
      <c r="D344" s="40" t="s">
        <v>565</v>
      </c>
      <c r="E344" s="40" t="s">
        <v>28</v>
      </c>
      <c r="F344" s="40">
        <v>9</v>
      </c>
      <c r="G344" s="33" t="s">
        <v>557</v>
      </c>
    </row>
    <row r="345" spans="2:7" x14ac:dyDescent="0.2">
      <c r="B345" s="38" t="s">
        <v>76</v>
      </c>
      <c r="C345" s="39" t="s">
        <v>760</v>
      </c>
      <c r="D345" s="40" t="s">
        <v>616</v>
      </c>
      <c r="E345" s="40" t="s">
        <v>364</v>
      </c>
      <c r="F345" s="40">
        <v>2</v>
      </c>
      <c r="G345" s="33" t="s">
        <v>557</v>
      </c>
    </row>
    <row r="346" spans="2:7" x14ac:dyDescent="0.2">
      <c r="B346" s="38" t="s">
        <v>80</v>
      </c>
      <c r="C346" s="39" t="s">
        <v>760</v>
      </c>
      <c r="D346" s="40" t="s">
        <v>560</v>
      </c>
      <c r="E346" s="40" t="s">
        <v>368</v>
      </c>
      <c r="F346" s="40">
        <v>1</v>
      </c>
      <c r="G346" s="33" t="s">
        <v>557</v>
      </c>
    </row>
    <row r="347" spans="2:7" x14ac:dyDescent="0.2">
      <c r="B347" s="38" t="s">
        <v>81</v>
      </c>
      <c r="C347" s="39" t="s">
        <v>760</v>
      </c>
      <c r="D347" s="40" t="s">
        <v>617</v>
      </c>
      <c r="E347" s="40" t="s">
        <v>138</v>
      </c>
      <c r="F347" s="40">
        <v>1</v>
      </c>
      <c r="G347" s="33" t="s">
        <v>557</v>
      </c>
    </row>
    <row r="348" spans="2:7" x14ac:dyDescent="0.2">
      <c r="B348" s="38">
        <v>2</v>
      </c>
      <c r="C348" s="39" t="s">
        <v>761</v>
      </c>
      <c r="D348" s="40" t="s">
        <v>576</v>
      </c>
      <c r="E348" s="40" t="s">
        <v>103</v>
      </c>
      <c r="F348" s="40">
        <v>4</v>
      </c>
      <c r="G348" s="33" t="s">
        <v>557</v>
      </c>
    </row>
    <row r="349" spans="2:7" x14ac:dyDescent="0.2">
      <c r="B349" s="38">
        <v>4</v>
      </c>
      <c r="C349" s="39" t="s">
        <v>761</v>
      </c>
      <c r="D349" s="40" t="s">
        <v>565</v>
      </c>
      <c r="E349" s="40" t="s">
        <v>28</v>
      </c>
      <c r="F349" s="40">
        <v>1</v>
      </c>
      <c r="G349" s="33" t="s">
        <v>557</v>
      </c>
    </row>
    <row r="350" spans="2:7" x14ac:dyDescent="0.2">
      <c r="B350" s="38">
        <v>22</v>
      </c>
      <c r="C350" s="39" t="s">
        <v>761</v>
      </c>
      <c r="D350" s="40" t="s">
        <v>564</v>
      </c>
      <c r="E350" s="40" t="s">
        <v>342</v>
      </c>
      <c r="F350" s="40">
        <v>1</v>
      </c>
      <c r="G350" s="33" t="s">
        <v>557</v>
      </c>
    </row>
    <row r="351" spans="2:7" x14ac:dyDescent="0.2">
      <c r="B351" s="38" t="s">
        <v>74</v>
      </c>
      <c r="C351" s="39" t="s">
        <v>761</v>
      </c>
      <c r="D351" s="40" t="s">
        <v>560</v>
      </c>
      <c r="E351" s="40" t="s">
        <v>359</v>
      </c>
      <c r="F351" s="40">
        <v>1</v>
      </c>
      <c r="G351" s="33" t="s">
        <v>557</v>
      </c>
    </row>
    <row r="352" spans="2:7" x14ac:dyDescent="0.2">
      <c r="B352" s="38">
        <v>1</v>
      </c>
      <c r="C352" s="42" t="s">
        <v>762</v>
      </c>
      <c r="D352" s="40" t="s">
        <v>583</v>
      </c>
      <c r="E352" s="35" t="s">
        <v>64</v>
      </c>
      <c r="F352" s="35">
        <v>54</v>
      </c>
      <c r="G352" s="45" t="s">
        <v>763</v>
      </c>
    </row>
    <row r="353" spans="2:7" x14ac:dyDescent="0.2">
      <c r="B353" s="38">
        <v>3</v>
      </c>
      <c r="C353" s="42" t="s">
        <v>762</v>
      </c>
      <c r="D353" s="40" t="s">
        <v>602</v>
      </c>
      <c r="E353" s="40" t="s">
        <v>87</v>
      </c>
      <c r="F353" s="40">
        <v>6</v>
      </c>
      <c r="G353" s="33" t="s">
        <v>557</v>
      </c>
    </row>
    <row r="354" spans="2:7" x14ac:dyDescent="0.2">
      <c r="B354" s="38">
        <v>57</v>
      </c>
      <c r="C354" s="42" t="s">
        <v>762</v>
      </c>
      <c r="D354" s="40" t="s">
        <v>565</v>
      </c>
      <c r="E354" s="40" t="s">
        <v>764</v>
      </c>
      <c r="F354" s="40">
        <v>5</v>
      </c>
      <c r="G354" s="33" t="s">
        <v>557</v>
      </c>
    </row>
    <row r="355" spans="2:7" x14ac:dyDescent="0.2">
      <c r="B355" s="38">
        <v>58</v>
      </c>
      <c r="C355" s="42" t="s">
        <v>762</v>
      </c>
      <c r="D355" s="40" t="s">
        <v>576</v>
      </c>
      <c r="E355" s="40" t="s">
        <v>765</v>
      </c>
      <c r="F355" s="40">
        <v>1</v>
      </c>
      <c r="G355" s="33" t="s">
        <v>557</v>
      </c>
    </row>
    <row r="356" spans="2:7" x14ac:dyDescent="0.2">
      <c r="B356" s="38">
        <v>5</v>
      </c>
      <c r="C356" s="42" t="s">
        <v>766</v>
      </c>
      <c r="D356" s="35" t="s">
        <v>559</v>
      </c>
      <c r="E356" s="35" t="s">
        <v>767</v>
      </c>
      <c r="F356" s="35">
        <v>1</v>
      </c>
      <c r="G356" s="33" t="s">
        <v>557</v>
      </c>
    </row>
    <row r="357" spans="2:7" x14ac:dyDescent="0.2">
      <c r="B357" s="38" t="s">
        <v>78</v>
      </c>
      <c r="C357" s="42" t="s">
        <v>762</v>
      </c>
      <c r="D357" s="40" t="s">
        <v>560</v>
      </c>
      <c r="E357" s="40" t="s">
        <v>366</v>
      </c>
      <c r="F357" s="35">
        <v>2</v>
      </c>
      <c r="G357" s="45" t="s">
        <v>557</v>
      </c>
    </row>
    <row r="358" spans="2:7" x14ac:dyDescent="0.2">
      <c r="B358" s="38">
        <v>57</v>
      </c>
      <c r="C358" s="42" t="s">
        <v>768</v>
      </c>
      <c r="D358" s="40" t="s">
        <v>565</v>
      </c>
      <c r="E358" s="40" t="s">
        <v>764</v>
      </c>
      <c r="F358" s="40">
        <v>2</v>
      </c>
      <c r="G358" s="33" t="s">
        <v>557</v>
      </c>
    </row>
    <row r="359" spans="2:7" x14ac:dyDescent="0.2">
      <c r="B359" s="38">
        <v>1</v>
      </c>
      <c r="C359" s="39" t="s">
        <v>769</v>
      </c>
      <c r="D359" s="40" t="s">
        <v>583</v>
      </c>
      <c r="E359" s="40" t="s">
        <v>64</v>
      </c>
      <c r="F359" s="40">
        <v>6</v>
      </c>
      <c r="G359" s="33" t="s">
        <v>763</v>
      </c>
    </row>
    <row r="360" spans="2:7" s="47" customFormat="1" x14ac:dyDescent="0.2">
      <c r="B360" s="44">
        <v>8</v>
      </c>
      <c r="C360" s="42" t="s">
        <v>770</v>
      </c>
      <c r="D360" s="35" t="s">
        <v>589</v>
      </c>
      <c r="E360" s="35" t="s">
        <v>194</v>
      </c>
      <c r="F360" s="35">
        <v>4</v>
      </c>
      <c r="G360" s="45" t="s">
        <v>557</v>
      </c>
    </row>
    <row r="361" spans="2:7" x14ac:dyDescent="0.2">
      <c r="B361" s="38" t="s">
        <v>78</v>
      </c>
      <c r="C361" s="39" t="s">
        <v>769</v>
      </c>
      <c r="D361" s="40" t="s">
        <v>560</v>
      </c>
      <c r="E361" s="40" t="s">
        <v>366</v>
      </c>
      <c r="F361" s="40">
        <v>1</v>
      </c>
      <c r="G361" s="33" t="s">
        <v>557</v>
      </c>
    </row>
    <row r="362" spans="2:7" s="47" customFormat="1" x14ac:dyDescent="0.2">
      <c r="B362" s="44">
        <v>8</v>
      </c>
      <c r="C362" s="42" t="s">
        <v>771</v>
      </c>
      <c r="D362" s="35" t="s">
        <v>589</v>
      </c>
      <c r="E362" s="35" t="s">
        <v>194</v>
      </c>
      <c r="F362" s="35">
        <v>4</v>
      </c>
      <c r="G362" s="45" t="s">
        <v>557</v>
      </c>
    </row>
    <row r="363" spans="2:7" x14ac:dyDescent="0.2">
      <c r="B363" s="38">
        <v>9</v>
      </c>
      <c r="C363" s="39" t="s">
        <v>772</v>
      </c>
      <c r="D363" s="40" t="s">
        <v>635</v>
      </c>
      <c r="E363" s="40" t="s">
        <v>358</v>
      </c>
      <c r="F363" s="40">
        <v>8</v>
      </c>
      <c r="G363" s="33" t="s">
        <v>557</v>
      </c>
    </row>
    <row r="364" spans="2:7" x14ac:dyDescent="0.2">
      <c r="B364" s="38">
        <v>12</v>
      </c>
      <c r="C364" s="39" t="s">
        <v>773</v>
      </c>
      <c r="D364" s="40" t="s">
        <v>572</v>
      </c>
      <c r="E364" s="40" t="s">
        <v>89</v>
      </c>
      <c r="F364" s="40">
        <v>1</v>
      </c>
      <c r="G364" s="33" t="s">
        <v>557</v>
      </c>
    </row>
    <row r="365" spans="2:7" x14ac:dyDescent="0.2">
      <c r="B365" s="38">
        <v>13</v>
      </c>
      <c r="C365" s="39" t="s">
        <v>773</v>
      </c>
      <c r="D365" s="40" t="s">
        <v>573</v>
      </c>
      <c r="E365" s="40" t="s">
        <v>106</v>
      </c>
      <c r="F365" s="40">
        <v>1</v>
      </c>
      <c r="G365" s="33" t="s">
        <v>557</v>
      </c>
    </row>
    <row r="366" spans="2:7" x14ac:dyDescent="0.2">
      <c r="B366" s="38">
        <v>2</v>
      </c>
      <c r="C366" s="39" t="s">
        <v>774</v>
      </c>
      <c r="D366" s="40" t="s">
        <v>576</v>
      </c>
      <c r="E366" s="40" t="s">
        <v>103</v>
      </c>
      <c r="F366" s="40">
        <v>7</v>
      </c>
      <c r="G366" s="33" t="s">
        <v>557</v>
      </c>
    </row>
    <row r="367" spans="2:7" x14ac:dyDescent="0.2">
      <c r="B367" s="38">
        <v>20</v>
      </c>
      <c r="C367" s="39" t="s">
        <v>774</v>
      </c>
      <c r="D367" s="40" t="s">
        <v>572</v>
      </c>
      <c r="E367" s="40" t="s">
        <v>30</v>
      </c>
      <c r="F367" s="35">
        <v>1</v>
      </c>
      <c r="G367" s="33" t="s">
        <v>557</v>
      </c>
    </row>
    <row r="368" spans="2:7" x14ac:dyDescent="0.2">
      <c r="B368" s="38">
        <v>2</v>
      </c>
      <c r="C368" s="39" t="s">
        <v>775</v>
      </c>
      <c r="D368" s="40" t="s">
        <v>576</v>
      </c>
      <c r="E368" s="40" t="s">
        <v>103</v>
      </c>
      <c r="F368" s="35">
        <v>7</v>
      </c>
      <c r="G368" s="33" t="s">
        <v>557</v>
      </c>
    </row>
    <row r="369" spans="2:7" x14ac:dyDescent="0.2">
      <c r="B369" s="38">
        <v>20</v>
      </c>
      <c r="C369" s="39" t="s">
        <v>775</v>
      </c>
      <c r="D369" s="40" t="s">
        <v>572</v>
      </c>
      <c r="E369" s="40" t="s">
        <v>30</v>
      </c>
      <c r="F369" s="40">
        <v>2</v>
      </c>
      <c r="G369" s="33" t="s">
        <v>557</v>
      </c>
    </row>
    <row r="370" spans="2:7" x14ac:dyDescent="0.2">
      <c r="B370" s="38">
        <v>2</v>
      </c>
      <c r="C370" s="39" t="s">
        <v>776</v>
      </c>
      <c r="D370" s="40" t="s">
        <v>576</v>
      </c>
      <c r="E370" s="40" t="s">
        <v>103</v>
      </c>
      <c r="F370" s="40">
        <v>3</v>
      </c>
      <c r="G370" s="33" t="s">
        <v>557</v>
      </c>
    </row>
    <row r="371" spans="2:7" x14ac:dyDescent="0.2">
      <c r="B371" s="38">
        <v>2</v>
      </c>
      <c r="C371" s="39" t="s">
        <v>777</v>
      </c>
      <c r="D371" s="40" t="s">
        <v>576</v>
      </c>
      <c r="E371" s="40" t="s">
        <v>103</v>
      </c>
      <c r="F371" s="40">
        <v>2</v>
      </c>
      <c r="G371" s="33" t="s">
        <v>557</v>
      </c>
    </row>
    <row r="372" spans="2:7" x14ac:dyDescent="0.2">
      <c r="B372" s="38">
        <v>25</v>
      </c>
      <c r="C372" s="39" t="s">
        <v>777</v>
      </c>
      <c r="D372" s="40" t="s">
        <v>647</v>
      </c>
      <c r="E372" s="40" t="s">
        <v>94</v>
      </c>
      <c r="F372" s="40">
        <v>1</v>
      </c>
      <c r="G372" s="33" t="s">
        <v>557</v>
      </c>
    </row>
    <row r="373" spans="2:7" x14ac:dyDescent="0.2">
      <c r="B373" s="38">
        <v>18</v>
      </c>
      <c r="C373" s="39" t="s">
        <v>778</v>
      </c>
      <c r="D373" s="40" t="s">
        <v>577</v>
      </c>
      <c r="E373" s="40" t="s">
        <v>341</v>
      </c>
      <c r="F373" s="40">
        <v>1</v>
      </c>
      <c r="G373" s="33" t="s">
        <v>557</v>
      </c>
    </row>
    <row r="374" spans="2:7" x14ac:dyDescent="0.2">
      <c r="B374" s="38">
        <v>21</v>
      </c>
      <c r="C374" s="39" t="s">
        <v>778</v>
      </c>
      <c r="D374" s="40" t="s">
        <v>556</v>
      </c>
      <c r="E374" s="40" t="s">
        <v>91</v>
      </c>
      <c r="F374" s="40">
        <v>1</v>
      </c>
      <c r="G374" s="33" t="s">
        <v>557</v>
      </c>
    </row>
    <row r="375" spans="2:7" x14ac:dyDescent="0.2">
      <c r="B375" s="38">
        <v>11</v>
      </c>
      <c r="C375" s="39" t="s">
        <v>779</v>
      </c>
      <c r="D375" s="40" t="s">
        <v>567</v>
      </c>
      <c r="E375" s="40" t="s">
        <v>166</v>
      </c>
      <c r="F375" s="40">
        <v>1</v>
      </c>
      <c r="G375" s="33" t="s">
        <v>557</v>
      </c>
    </row>
    <row r="376" spans="2:7" x14ac:dyDescent="0.2">
      <c r="B376" s="38">
        <v>11</v>
      </c>
      <c r="C376" s="39" t="s">
        <v>780</v>
      </c>
      <c r="D376" s="40" t="s">
        <v>567</v>
      </c>
      <c r="E376" s="40" t="s">
        <v>166</v>
      </c>
      <c r="F376" s="40">
        <v>1</v>
      </c>
      <c r="G376" s="33" t="s">
        <v>557</v>
      </c>
    </row>
    <row r="377" spans="2:7" x14ac:dyDescent="0.2">
      <c r="B377" s="38">
        <v>11</v>
      </c>
      <c r="C377" s="39" t="s">
        <v>781</v>
      </c>
      <c r="D377" s="40" t="s">
        <v>567</v>
      </c>
      <c r="E377" s="40" t="s">
        <v>166</v>
      </c>
      <c r="F377" s="40">
        <v>1</v>
      </c>
      <c r="G377" s="33" t="s">
        <v>557</v>
      </c>
    </row>
    <row r="378" spans="2:7" x14ac:dyDescent="0.2">
      <c r="B378" s="38">
        <v>17</v>
      </c>
      <c r="C378" s="39" t="s">
        <v>782</v>
      </c>
      <c r="D378" s="37" t="s">
        <v>599</v>
      </c>
      <c r="E378" s="40" t="s">
        <v>235</v>
      </c>
      <c r="F378" s="40">
        <v>22</v>
      </c>
      <c r="G378" s="33" t="s">
        <v>557</v>
      </c>
    </row>
    <row r="379" spans="2:7" x14ac:dyDescent="0.2">
      <c r="B379" s="38">
        <v>9</v>
      </c>
      <c r="C379" s="39" t="s">
        <v>783</v>
      </c>
      <c r="D379" s="40" t="s">
        <v>635</v>
      </c>
      <c r="E379" s="40" t="s">
        <v>358</v>
      </c>
      <c r="F379" s="40">
        <v>6</v>
      </c>
      <c r="G379" s="33" t="s">
        <v>557</v>
      </c>
    </row>
    <row r="380" spans="2:7" x14ac:dyDescent="0.2">
      <c r="B380" s="38">
        <v>26</v>
      </c>
      <c r="C380" s="39" t="s">
        <v>783</v>
      </c>
      <c r="D380" s="40" t="s">
        <v>784</v>
      </c>
      <c r="E380" s="40" t="s">
        <v>343</v>
      </c>
      <c r="F380" s="40">
        <v>14</v>
      </c>
      <c r="G380" s="33" t="s">
        <v>557</v>
      </c>
    </row>
    <row r="381" spans="2:7" x14ac:dyDescent="0.2">
      <c r="B381" s="38" t="s">
        <v>79</v>
      </c>
      <c r="C381" s="39" t="s">
        <v>783</v>
      </c>
      <c r="D381" s="40" t="s">
        <v>785</v>
      </c>
      <c r="E381" s="40" t="s">
        <v>367</v>
      </c>
      <c r="F381" s="40">
        <v>1</v>
      </c>
      <c r="G381" s="33" t="s">
        <v>557</v>
      </c>
    </row>
    <row r="382" spans="2:7" x14ac:dyDescent="0.2">
      <c r="B382" s="38">
        <v>2</v>
      </c>
      <c r="C382" s="39" t="s">
        <v>786</v>
      </c>
      <c r="D382" s="40" t="s">
        <v>576</v>
      </c>
      <c r="E382" s="40" t="s">
        <v>103</v>
      </c>
      <c r="F382" s="40">
        <v>34</v>
      </c>
      <c r="G382" s="33" t="s">
        <v>557</v>
      </c>
    </row>
    <row r="383" spans="2:7" x14ac:dyDescent="0.2">
      <c r="B383" s="38">
        <v>4</v>
      </c>
      <c r="C383" s="39" t="s">
        <v>786</v>
      </c>
      <c r="D383" s="40" t="s">
        <v>565</v>
      </c>
      <c r="E383" s="40" t="s">
        <v>28</v>
      </c>
      <c r="F383" s="40">
        <v>9</v>
      </c>
      <c r="G383" s="33" t="s">
        <v>557</v>
      </c>
    </row>
    <row r="384" spans="2:7" x14ac:dyDescent="0.2">
      <c r="B384" s="38" t="s">
        <v>74</v>
      </c>
      <c r="C384" s="39" t="s">
        <v>786</v>
      </c>
      <c r="D384" s="40" t="s">
        <v>560</v>
      </c>
      <c r="E384" s="40" t="s">
        <v>359</v>
      </c>
      <c r="F384" s="40">
        <v>1</v>
      </c>
      <c r="G384" s="33" t="s">
        <v>557</v>
      </c>
    </row>
    <row r="385" spans="2:7" x14ac:dyDescent="0.2">
      <c r="B385" s="38" t="s">
        <v>76</v>
      </c>
      <c r="C385" s="39" t="s">
        <v>786</v>
      </c>
      <c r="D385" s="40" t="s">
        <v>616</v>
      </c>
      <c r="E385" s="40" t="s">
        <v>364</v>
      </c>
      <c r="F385" s="40">
        <v>2</v>
      </c>
      <c r="G385" s="33" t="s">
        <v>557</v>
      </c>
    </row>
    <row r="386" spans="2:7" x14ac:dyDescent="0.2">
      <c r="B386" s="38" t="s">
        <v>787</v>
      </c>
      <c r="C386" s="39" t="s">
        <v>786</v>
      </c>
      <c r="D386" s="40" t="s">
        <v>863</v>
      </c>
      <c r="E386" s="40" t="s">
        <v>788</v>
      </c>
      <c r="F386" s="40">
        <v>1</v>
      </c>
      <c r="G386" s="33" t="s">
        <v>557</v>
      </c>
    </row>
    <row r="387" spans="2:7" x14ac:dyDescent="0.2">
      <c r="B387" s="38">
        <v>2</v>
      </c>
      <c r="C387" s="39" t="s">
        <v>789</v>
      </c>
      <c r="D387" s="40" t="s">
        <v>576</v>
      </c>
      <c r="E387" s="40" t="s">
        <v>103</v>
      </c>
      <c r="F387" s="40">
        <v>4</v>
      </c>
      <c r="G387" s="33" t="s">
        <v>557</v>
      </c>
    </row>
    <row r="388" spans="2:7" x14ac:dyDescent="0.2">
      <c r="B388" s="38">
        <v>4</v>
      </c>
      <c r="C388" s="39" t="s">
        <v>789</v>
      </c>
      <c r="D388" s="40" t="s">
        <v>565</v>
      </c>
      <c r="E388" s="40" t="s">
        <v>740</v>
      </c>
      <c r="F388" s="40">
        <v>1</v>
      </c>
      <c r="G388" s="33" t="s">
        <v>557</v>
      </c>
    </row>
    <row r="389" spans="2:7" x14ac:dyDescent="0.2">
      <c r="B389" s="38">
        <v>22</v>
      </c>
      <c r="C389" s="39" t="s">
        <v>789</v>
      </c>
      <c r="D389" s="40" t="s">
        <v>564</v>
      </c>
      <c r="E389" s="40" t="s">
        <v>342</v>
      </c>
      <c r="F389" s="40">
        <v>1</v>
      </c>
      <c r="G389" s="33" t="s">
        <v>557</v>
      </c>
    </row>
    <row r="390" spans="2:7" x14ac:dyDescent="0.2">
      <c r="B390" s="38" t="s">
        <v>74</v>
      </c>
      <c r="C390" s="39" t="s">
        <v>789</v>
      </c>
      <c r="D390" s="40" t="s">
        <v>790</v>
      </c>
      <c r="E390" s="40" t="s">
        <v>359</v>
      </c>
      <c r="F390" s="40">
        <v>1</v>
      </c>
      <c r="G390" s="33" t="s">
        <v>557</v>
      </c>
    </row>
    <row r="391" spans="2:7" x14ac:dyDescent="0.2">
      <c r="B391" s="38">
        <v>23</v>
      </c>
      <c r="C391" s="39" t="s">
        <v>791</v>
      </c>
      <c r="D391" s="40" t="s">
        <v>572</v>
      </c>
      <c r="E391" s="40" t="s">
        <v>30</v>
      </c>
      <c r="F391" s="40">
        <v>2</v>
      </c>
      <c r="G391" s="33" t="s">
        <v>557</v>
      </c>
    </row>
    <row r="392" spans="2:7" x14ac:dyDescent="0.2">
      <c r="B392" s="38">
        <v>2</v>
      </c>
      <c r="C392" s="39" t="s">
        <v>792</v>
      </c>
      <c r="D392" s="40" t="s">
        <v>576</v>
      </c>
      <c r="E392" s="40" t="s">
        <v>103</v>
      </c>
      <c r="F392" s="35">
        <v>7</v>
      </c>
      <c r="G392" s="33" t="s">
        <v>557</v>
      </c>
    </row>
    <row r="393" spans="2:7" x14ac:dyDescent="0.2">
      <c r="B393" s="38">
        <v>20</v>
      </c>
      <c r="C393" s="39" t="s">
        <v>792</v>
      </c>
      <c r="D393" s="40" t="s">
        <v>572</v>
      </c>
      <c r="E393" s="40" t="s">
        <v>30</v>
      </c>
      <c r="F393" s="35">
        <v>2</v>
      </c>
      <c r="G393" s="33" t="s">
        <v>557</v>
      </c>
    </row>
    <row r="394" spans="2:7" x14ac:dyDescent="0.2">
      <c r="B394" s="38">
        <v>2</v>
      </c>
      <c r="C394" s="39" t="s">
        <v>793</v>
      </c>
      <c r="D394" s="40" t="s">
        <v>576</v>
      </c>
      <c r="E394" s="40" t="s">
        <v>103</v>
      </c>
      <c r="F394" s="35">
        <v>9</v>
      </c>
      <c r="G394" s="33" t="s">
        <v>557</v>
      </c>
    </row>
    <row r="395" spans="2:7" x14ac:dyDescent="0.2">
      <c r="B395" s="38">
        <v>20</v>
      </c>
      <c r="C395" s="39" t="s">
        <v>793</v>
      </c>
      <c r="D395" s="40" t="s">
        <v>572</v>
      </c>
      <c r="E395" s="40" t="s">
        <v>30</v>
      </c>
      <c r="F395" s="40">
        <v>2</v>
      </c>
      <c r="G395" s="33" t="s">
        <v>557</v>
      </c>
    </row>
    <row r="396" spans="2:7" x14ac:dyDescent="0.2">
      <c r="B396" s="38">
        <v>2</v>
      </c>
      <c r="C396" s="39" t="s">
        <v>794</v>
      </c>
      <c r="D396" s="40" t="s">
        <v>576</v>
      </c>
      <c r="E396" s="40" t="s">
        <v>103</v>
      </c>
      <c r="F396" s="40">
        <v>2</v>
      </c>
      <c r="G396" s="33" t="s">
        <v>557</v>
      </c>
    </row>
    <row r="397" spans="2:7" x14ac:dyDescent="0.2">
      <c r="B397" s="38">
        <v>25</v>
      </c>
      <c r="C397" s="39" t="s">
        <v>794</v>
      </c>
      <c r="D397" s="40" t="s">
        <v>647</v>
      </c>
      <c r="E397" s="40" t="s">
        <v>94</v>
      </c>
      <c r="F397" s="40">
        <v>1</v>
      </c>
      <c r="G397" s="33" t="s">
        <v>557</v>
      </c>
    </row>
    <row r="398" spans="2:7" x14ac:dyDescent="0.2">
      <c r="B398" s="38">
        <v>11</v>
      </c>
      <c r="C398" s="39" t="s">
        <v>795</v>
      </c>
      <c r="D398" s="40" t="s">
        <v>567</v>
      </c>
      <c r="E398" s="40" t="s">
        <v>166</v>
      </c>
      <c r="F398" s="40">
        <v>1</v>
      </c>
      <c r="G398" s="33" t="s">
        <v>557</v>
      </c>
    </row>
    <row r="399" spans="2:7" x14ac:dyDescent="0.2">
      <c r="B399" s="38">
        <v>11</v>
      </c>
      <c r="C399" s="39" t="s">
        <v>796</v>
      </c>
      <c r="D399" s="40" t="s">
        <v>567</v>
      </c>
      <c r="E399" s="40" t="s">
        <v>166</v>
      </c>
      <c r="F399" s="40">
        <v>1</v>
      </c>
      <c r="G399" s="33" t="s">
        <v>557</v>
      </c>
    </row>
    <row r="400" spans="2:7" x14ac:dyDescent="0.2">
      <c r="B400" s="38">
        <v>4</v>
      </c>
      <c r="C400" s="39" t="s">
        <v>797</v>
      </c>
      <c r="D400" s="40" t="s">
        <v>565</v>
      </c>
      <c r="E400" s="40" t="s">
        <v>28</v>
      </c>
      <c r="F400" s="40">
        <v>10</v>
      </c>
      <c r="G400" s="33" t="s">
        <v>557</v>
      </c>
    </row>
    <row r="401" spans="2:7" x14ac:dyDescent="0.2">
      <c r="B401" s="38">
        <v>24</v>
      </c>
      <c r="C401" s="39" t="s">
        <v>797</v>
      </c>
      <c r="D401" s="40" t="s">
        <v>798</v>
      </c>
      <c r="E401" s="40" t="s">
        <v>242</v>
      </c>
      <c r="F401" s="35">
        <v>6</v>
      </c>
      <c r="G401" s="33" t="s">
        <v>557</v>
      </c>
    </row>
    <row r="402" spans="2:7" x14ac:dyDescent="0.2">
      <c r="B402" s="38">
        <v>2</v>
      </c>
      <c r="C402" s="39" t="s">
        <v>797</v>
      </c>
      <c r="D402" s="40" t="s">
        <v>576</v>
      </c>
      <c r="E402" s="40" t="s">
        <v>103</v>
      </c>
      <c r="F402" s="35">
        <v>54</v>
      </c>
      <c r="G402" s="33" t="s">
        <v>557</v>
      </c>
    </row>
    <row r="403" spans="2:7" ht="21" customHeight="1" x14ac:dyDescent="0.2">
      <c r="B403" s="38" t="s">
        <v>75</v>
      </c>
      <c r="C403" s="39" t="s">
        <v>797</v>
      </c>
      <c r="D403" s="40" t="s">
        <v>604</v>
      </c>
      <c r="E403" s="40" t="s">
        <v>799</v>
      </c>
      <c r="F403" s="40">
        <v>2</v>
      </c>
      <c r="G403" s="33" t="s">
        <v>557</v>
      </c>
    </row>
    <row r="404" spans="2:7" x14ac:dyDescent="0.2">
      <c r="B404" s="38" t="s">
        <v>76</v>
      </c>
      <c r="C404" s="39" t="s">
        <v>797</v>
      </c>
      <c r="D404" s="40" t="s">
        <v>616</v>
      </c>
      <c r="E404" s="40" t="s">
        <v>364</v>
      </c>
      <c r="F404" s="40">
        <v>2</v>
      </c>
      <c r="G404" s="33" t="s">
        <v>557</v>
      </c>
    </row>
    <row r="405" spans="2:7" x14ac:dyDescent="0.2">
      <c r="B405" s="38" t="s">
        <v>77</v>
      </c>
      <c r="C405" s="42" t="s">
        <v>800</v>
      </c>
      <c r="D405" s="40" t="s">
        <v>801</v>
      </c>
      <c r="E405" s="40" t="s">
        <v>365</v>
      </c>
      <c r="F405" s="40">
        <v>5</v>
      </c>
      <c r="G405" s="33" t="s">
        <v>557</v>
      </c>
    </row>
    <row r="406" spans="2:7" s="47" customFormat="1" x14ac:dyDescent="0.2">
      <c r="B406" s="44">
        <v>4</v>
      </c>
      <c r="C406" s="42" t="s">
        <v>800</v>
      </c>
      <c r="D406" s="35" t="s">
        <v>802</v>
      </c>
      <c r="E406" s="35" t="s">
        <v>740</v>
      </c>
      <c r="F406" s="35">
        <v>9</v>
      </c>
      <c r="G406" s="45" t="s">
        <v>557</v>
      </c>
    </row>
    <row r="407" spans="2:7" x14ac:dyDescent="0.2">
      <c r="B407" s="38">
        <v>12</v>
      </c>
      <c r="C407" s="39" t="s">
        <v>803</v>
      </c>
      <c r="D407" s="40" t="s">
        <v>572</v>
      </c>
      <c r="E407" s="40" t="s">
        <v>89</v>
      </c>
      <c r="F407" s="40">
        <v>1</v>
      </c>
      <c r="G407" s="33" t="s">
        <v>557</v>
      </c>
    </row>
    <row r="408" spans="2:7" s="28" customFormat="1" x14ac:dyDescent="0.4">
      <c r="B408" s="33">
        <v>13</v>
      </c>
      <c r="C408" s="34" t="s">
        <v>803</v>
      </c>
      <c r="D408" s="37" t="s">
        <v>573</v>
      </c>
      <c r="E408" s="37" t="s">
        <v>106</v>
      </c>
      <c r="F408" s="37">
        <v>1</v>
      </c>
      <c r="G408" s="33" t="s">
        <v>557</v>
      </c>
    </row>
    <row r="409" spans="2:7" x14ac:dyDescent="0.2">
      <c r="B409" s="38">
        <v>24</v>
      </c>
      <c r="C409" s="39" t="s">
        <v>804</v>
      </c>
      <c r="D409" s="40" t="s">
        <v>798</v>
      </c>
      <c r="E409" s="40" t="s">
        <v>242</v>
      </c>
      <c r="F409" s="40">
        <v>10</v>
      </c>
      <c r="G409" s="33" t="s">
        <v>557</v>
      </c>
    </row>
    <row r="410" spans="2:7" x14ac:dyDescent="0.2">
      <c r="B410" s="38">
        <v>9</v>
      </c>
      <c r="C410" s="39" t="s">
        <v>804</v>
      </c>
      <c r="D410" s="40" t="s">
        <v>635</v>
      </c>
      <c r="E410" s="40" t="s">
        <v>358</v>
      </c>
      <c r="F410" s="40">
        <v>5</v>
      </c>
      <c r="G410" s="33" t="s">
        <v>557</v>
      </c>
    </row>
    <row r="411" spans="2:7" x14ac:dyDescent="0.2">
      <c r="B411" s="38">
        <v>4</v>
      </c>
      <c r="C411" s="39" t="s">
        <v>804</v>
      </c>
      <c r="D411" s="40" t="s">
        <v>565</v>
      </c>
      <c r="E411" s="40" t="s">
        <v>28</v>
      </c>
      <c r="F411" s="40">
        <v>5</v>
      </c>
      <c r="G411" s="33" t="s">
        <v>557</v>
      </c>
    </row>
    <row r="412" spans="2:7" x14ac:dyDescent="0.2">
      <c r="B412" s="38">
        <v>17</v>
      </c>
      <c r="C412" s="39" t="s">
        <v>804</v>
      </c>
      <c r="D412" s="37" t="s">
        <v>599</v>
      </c>
      <c r="E412" s="40" t="s">
        <v>235</v>
      </c>
      <c r="F412" s="40">
        <v>51</v>
      </c>
      <c r="G412" s="33" t="s">
        <v>557</v>
      </c>
    </row>
    <row r="413" spans="2:7" x14ac:dyDescent="0.2">
      <c r="B413" s="38" t="s">
        <v>75</v>
      </c>
      <c r="C413" s="39" t="s">
        <v>804</v>
      </c>
      <c r="D413" s="40" t="s">
        <v>604</v>
      </c>
      <c r="E413" s="40" t="s">
        <v>363</v>
      </c>
      <c r="F413" s="40">
        <v>1</v>
      </c>
      <c r="G413" s="33" t="s">
        <v>557</v>
      </c>
    </row>
    <row r="414" spans="2:7" x14ac:dyDescent="0.2">
      <c r="B414" s="38">
        <v>2</v>
      </c>
      <c r="C414" s="39" t="s">
        <v>805</v>
      </c>
      <c r="D414" s="40" t="s">
        <v>576</v>
      </c>
      <c r="E414" s="40" t="s">
        <v>103</v>
      </c>
      <c r="F414" s="40">
        <v>4</v>
      </c>
      <c r="G414" s="33" t="s">
        <v>557</v>
      </c>
    </row>
    <row r="415" spans="2:7" x14ac:dyDescent="0.2">
      <c r="B415" s="38">
        <v>4</v>
      </c>
      <c r="C415" s="39" t="s">
        <v>805</v>
      </c>
      <c r="D415" s="40" t="s">
        <v>565</v>
      </c>
      <c r="E415" s="40" t="s">
        <v>28</v>
      </c>
      <c r="F415" s="40">
        <v>1</v>
      </c>
      <c r="G415" s="33" t="s">
        <v>557</v>
      </c>
    </row>
    <row r="416" spans="2:7" x14ac:dyDescent="0.2">
      <c r="B416" s="38">
        <v>22</v>
      </c>
      <c r="C416" s="39" t="s">
        <v>805</v>
      </c>
      <c r="D416" s="40" t="s">
        <v>564</v>
      </c>
      <c r="E416" s="40" t="s">
        <v>342</v>
      </c>
      <c r="F416" s="40">
        <v>1</v>
      </c>
      <c r="G416" s="33" t="s">
        <v>557</v>
      </c>
    </row>
    <row r="417" spans="2:7" x14ac:dyDescent="0.2">
      <c r="B417" s="38" t="s">
        <v>74</v>
      </c>
      <c r="C417" s="39" t="s">
        <v>805</v>
      </c>
      <c r="D417" s="40" t="s">
        <v>560</v>
      </c>
      <c r="E417" s="40" t="s">
        <v>359</v>
      </c>
      <c r="F417" s="40">
        <v>1</v>
      </c>
      <c r="G417" s="33" t="s">
        <v>557</v>
      </c>
    </row>
    <row r="418" spans="2:7" s="47" customFormat="1" x14ac:dyDescent="0.2">
      <c r="B418" s="44">
        <v>8</v>
      </c>
      <c r="C418" s="42" t="s">
        <v>806</v>
      </c>
      <c r="D418" s="35" t="s">
        <v>589</v>
      </c>
      <c r="E418" s="35" t="s">
        <v>194</v>
      </c>
      <c r="F418" s="35">
        <v>4</v>
      </c>
      <c r="G418" s="45" t="s">
        <v>557</v>
      </c>
    </row>
    <row r="419" spans="2:7" x14ac:dyDescent="0.2">
      <c r="B419" s="38">
        <v>4</v>
      </c>
      <c r="C419" s="39" t="s">
        <v>806</v>
      </c>
      <c r="D419" s="40" t="s">
        <v>565</v>
      </c>
      <c r="E419" s="40" t="s">
        <v>28</v>
      </c>
      <c r="F419" s="40">
        <v>1</v>
      </c>
      <c r="G419" s="33" t="s">
        <v>557</v>
      </c>
    </row>
    <row r="420" spans="2:7" x14ac:dyDescent="0.2">
      <c r="B420" s="38">
        <v>12</v>
      </c>
      <c r="C420" s="39" t="s">
        <v>807</v>
      </c>
      <c r="D420" s="40" t="s">
        <v>572</v>
      </c>
      <c r="E420" s="40" t="s">
        <v>89</v>
      </c>
      <c r="F420" s="40">
        <v>4</v>
      </c>
      <c r="G420" s="33" t="s">
        <v>557</v>
      </c>
    </row>
    <row r="421" spans="2:7" x14ac:dyDescent="0.2">
      <c r="B421" s="38">
        <v>20</v>
      </c>
      <c r="C421" s="39" t="s">
        <v>807</v>
      </c>
      <c r="D421" s="40" t="s">
        <v>572</v>
      </c>
      <c r="E421" s="40" t="s">
        <v>30</v>
      </c>
      <c r="F421" s="40">
        <v>2</v>
      </c>
      <c r="G421" s="33" t="s">
        <v>557</v>
      </c>
    </row>
    <row r="422" spans="2:7" x14ac:dyDescent="0.2">
      <c r="B422" s="38">
        <v>18</v>
      </c>
      <c r="C422" s="39" t="s">
        <v>808</v>
      </c>
      <c r="D422" s="40" t="s">
        <v>577</v>
      </c>
      <c r="E422" s="40" t="s">
        <v>341</v>
      </c>
      <c r="F422" s="40">
        <v>1</v>
      </c>
      <c r="G422" s="33" t="s">
        <v>557</v>
      </c>
    </row>
    <row r="423" spans="2:7" x14ac:dyDescent="0.2">
      <c r="B423" s="38">
        <v>16</v>
      </c>
      <c r="C423" s="39" t="s">
        <v>808</v>
      </c>
      <c r="D423" s="40" t="s">
        <v>633</v>
      </c>
      <c r="E423" s="40" t="s">
        <v>545</v>
      </c>
      <c r="F423" s="40">
        <v>4</v>
      </c>
      <c r="G423" s="33" t="s">
        <v>557</v>
      </c>
    </row>
    <row r="424" spans="2:7" x14ac:dyDescent="0.2">
      <c r="B424" s="38">
        <v>15</v>
      </c>
      <c r="C424" s="39" t="s">
        <v>808</v>
      </c>
      <c r="D424" s="40" t="s">
        <v>589</v>
      </c>
      <c r="E424" s="40" t="s">
        <v>124</v>
      </c>
      <c r="F424" s="40">
        <v>8</v>
      </c>
      <c r="G424" s="33" t="s">
        <v>557</v>
      </c>
    </row>
    <row r="425" spans="2:7" x14ac:dyDescent="0.2">
      <c r="B425" s="38">
        <v>4</v>
      </c>
      <c r="C425" s="39" t="s">
        <v>808</v>
      </c>
      <c r="D425" s="40" t="s">
        <v>565</v>
      </c>
      <c r="E425" s="40" t="s">
        <v>28</v>
      </c>
      <c r="F425" s="40">
        <v>4</v>
      </c>
      <c r="G425" s="33" t="s">
        <v>557</v>
      </c>
    </row>
    <row r="426" spans="2:7" x14ac:dyDescent="0.2">
      <c r="B426" s="38">
        <v>2</v>
      </c>
      <c r="C426" s="39" t="s">
        <v>809</v>
      </c>
      <c r="D426" s="40" t="s">
        <v>576</v>
      </c>
      <c r="E426" s="40" t="s">
        <v>103</v>
      </c>
      <c r="F426" s="40">
        <v>4</v>
      </c>
      <c r="G426" s="33" t="s">
        <v>557</v>
      </c>
    </row>
    <row r="427" spans="2:7" x14ac:dyDescent="0.2">
      <c r="B427" s="38">
        <v>20</v>
      </c>
      <c r="C427" s="39" t="s">
        <v>809</v>
      </c>
      <c r="D427" s="40" t="s">
        <v>572</v>
      </c>
      <c r="E427" s="40" t="s">
        <v>30</v>
      </c>
      <c r="F427" s="40">
        <v>2</v>
      </c>
      <c r="G427" s="33" t="s">
        <v>557</v>
      </c>
    </row>
    <row r="428" spans="2:7" x14ac:dyDescent="0.2">
      <c r="B428" s="38">
        <v>2</v>
      </c>
      <c r="C428" s="39" t="s">
        <v>810</v>
      </c>
      <c r="D428" s="40" t="s">
        <v>576</v>
      </c>
      <c r="E428" s="40" t="s">
        <v>103</v>
      </c>
      <c r="F428" s="40">
        <v>3</v>
      </c>
      <c r="G428" s="33" t="s">
        <v>557</v>
      </c>
    </row>
    <row r="429" spans="2:7" x14ac:dyDescent="0.2">
      <c r="B429" s="38">
        <v>20</v>
      </c>
      <c r="C429" s="39" t="s">
        <v>810</v>
      </c>
      <c r="D429" s="40" t="s">
        <v>572</v>
      </c>
      <c r="E429" s="40" t="s">
        <v>30</v>
      </c>
      <c r="F429" s="40">
        <v>1</v>
      </c>
      <c r="G429" s="33" t="s">
        <v>557</v>
      </c>
    </row>
    <row r="430" spans="2:7" x14ac:dyDescent="0.2">
      <c r="B430" s="38">
        <v>2</v>
      </c>
      <c r="C430" s="39" t="s">
        <v>811</v>
      </c>
      <c r="D430" s="40" t="s">
        <v>576</v>
      </c>
      <c r="E430" s="40" t="s">
        <v>103</v>
      </c>
      <c r="F430" s="35">
        <v>2</v>
      </c>
      <c r="G430" s="33" t="s">
        <v>557</v>
      </c>
    </row>
    <row r="431" spans="2:7" x14ac:dyDescent="0.2">
      <c r="B431" s="38">
        <v>12</v>
      </c>
      <c r="C431" s="39" t="s">
        <v>812</v>
      </c>
      <c r="D431" s="40" t="s">
        <v>572</v>
      </c>
      <c r="E431" s="40" t="s">
        <v>89</v>
      </c>
      <c r="F431" s="40">
        <v>5</v>
      </c>
      <c r="G431" s="33" t="s">
        <v>557</v>
      </c>
    </row>
    <row r="432" spans="2:7" x14ac:dyDescent="0.2">
      <c r="B432" s="38">
        <v>21</v>
      </c>
      <c r="C432" s="39" t="s">
        <v>813</v>
      </c>
      <c r="D432" s="40" t="s">
        <v>556</v>
      </c>
      <c r="E432" s="40" t="s">
        <v>91</v>
      </c>
      <c r="F432" s="35">
        <v>15</v>
      </c>
      <c r="G432" s="33" t="s">
        <v>557</v>
      </c>
    </row>
    <row r="433" spans="2:7" x14ac:dyDescent="0.2">
      <c r="B433" s="38">
        <v>4</v>
      </c>
      <c r="C433" s="39" t="s">
        <v>813</v>
      </c>
      <c r="D433" s="40" t="s">
        <v>565</v>
      </c>
      <c r="E433" s="40" t="s">
        <v>28</v>
      </c>
      <c r="F433" s="35">
        <v>7</v>
      </c>
      <c r="G433" s="33" t="s">
        <v>557</v>
      </c>
    </row>
    <row r="434" spans="2:7" x14ac:dyDescent="0.2">
      <c r="B434" s="38" t="s">
        <v>74</v>
      </c>
      <c r="C434" s="39" t="s">
        <v>813</v>
      </c>
      <c r="D434" s="40" t="s">
        <v>560</v>
      </c>
      <c r="E434" s="40" t="s">
        <v>359</v>
      </c>
      <c r="F434" s="40">
        <v>1</v>
      </c>
      <c r="G434" s="33" t="s">
        <v>557</v>
      </c>
    </row>
    <row r="435" spans="2:7" x14ac:dyDescent="0.2">
      <c r="B435" s="38" t="s">
        <v>75</v>
      </c>
      <c r="C435" s="39" t="s">
        <v>813</v>
      </c>
      <c r="D435" s="40" t="s">
        <v>604</v>
      </c>
      <c r="E435" s="40" t="s">
        <v>363</v>
      </c>
      <c r="F435" s="40">
        <v>2</v>
      </c>
      <c r="G435" s="33" t="s">
        <v>557</v>
      </c>
    </row>
    <row r="436" spans="2:7" s="47" customFormat="1" x14ac:dyDescent="0.2">
      <c r="B436" s="44">
        <v>12</v>
      </c>
      <c r="C436" s="42" t="s">
        <v>814</v>
      </c>
      <c r="D436" s="35" t="s">
        <v>572</v>
      </c>
      <c r="E436" s="35" t="s">
        <v>89</v>
      </c>
      <c r="F436" s="35">
        <v>5</v>
      </c>
      <c r="G436" s="45" t="s">
        <v>557</v>
      </c>
    </row>
    <row r="437" spans="2:7" s="47" customFormat="1" x14ac:dyDescent="0.2">
      <c r="B437" s="44">
        <v>13</v>
      </c>
      <c r="C437" s="42" t="s">
        <v>814</v>
      </c>
      <c r="D437" s="35" t="s">
        <v>573</v>
      </c>
      <c r="E437" s="35" t="s">
        <v>106</v>
      </c>
      <c r="F437" s="35">
        <v>1</v>
      </c>
      <c r="G437" s="45" t="s">
        <v>557</v>
      </c>
    </row>
    <row r="438" spans="2:7" x14ac:dyDescent="0.2">
      <c r="B438" s="38">
        <v>12</v>
      </c>
      <c r="C438" s="39" t="s">
        <v>815</v>
      </c>
      <c r="D438" s="40" t="s">
        <v>572</v>
      </c>
      <c r="E438" s="40" t="s">
        <v>89</v>
      </c>
      <c r="F438" s="40">
        <v>4</v>
      </c>
      <c r="G438" s="33" t="s">
        <v>557</v>
      </c>
    </row>
    <row r="439" spans="2:7" x14ac:dyDescent="0.2">
      <c r="B439" s="38">
        <v>13</v>
      </c>
      <c r="C439" s="39" t="s">
        <v>815</v>
      </c>
      <c r="D439" s="40" t="s">
        <v>573</v>
      </c>
      <c r="E439" s="40" t="s">
        <v>106</v>
      </c>
      <c r="F439" s="40">
        <v>2</v>
      </c>
      <c r="G439" s="33" t="s">
        <v>557</v>
      </c>
    </row>
    <row r="440" spans="2:7" x14ac:dyDescent="0.2">
      <c r="B440" s="38">
        <v>11</v>
      </c>
      <c r="C440" s="39" t="s">
        <v>816</v>
      </c>
      <c r="D440" s="40" t="s">
        <v>567</v>
      </c>
      <c r="E440" s="40" t="s">
        <v>166</v>
      </c>
      <c r="F440" s="40">
        <v>1</v>
      </c>
      <c r="G440" s="33" t="s">
        <v>557</v>
      </c>
    </row>
    <row r="441" spans="2:7" x14ac:dyDescent="0.2">
      <c r="B441" s="38">
        <v>11</v>
      </c>
      <c r="C441" s="39" t="s">
        <v>817</v>
      </c>
      <c r="D441" s="40" t="s">
        <v>567</v>
      </c>
      <c r="E441" s="40" t="s">
        <v>166</v>
      </c>
      <c r="F441" s="40">
        <v>1</v>
      </c>
      <c r="G441" s="33" t="s">
        <v>557</v>
      </c>
    </row>
    <row r="442" spans="2:7" x14ac:dyDescent="0.2">
      <c r="B442" s="38">
        <v>11</v>
      </c>
      <c r="C442" s="39" t="s">
        <v>818</v>
      </c>
      <c r="D442" s="40" t="s">
        <v>567</v>
      </c>
      <c r="E442" s="40" t="s">
        <v>166</v>
      </c>
      <c r="F442" s="40">
        <v>2</v>
      </c>
      <c r="G442" s="33" t="s">
        <v>557</v>
      </c>
    </row>
    <row r="443" spans="2:7" x14ac:dyDescent="0.2">
      <c r="B443" s="38">
        <v>14</v>
      </c>
      <c r="C443" s="39" t="s">
        <v>819</v>
      </c>
      <c r="D443" s="40" t="s">
        <v>820</v>
      </c>
      <c r="E443" s="40" t="s">
        <v>40</v>
      </c>
      <c r="F443" s="40">
        <v>2</v>
      </c>
      <c r="G443" s="33" t="s">
        <v>557</v>
      </c>
    </row>
    <row r="444" spans="2:7" x14ac:dyDescent="0.2">
      <c r="B444" s="38" t="s">
        <v>74</v>
      </c>
      <c r="C444" s="39" t="s">
        <v>819</v>
      </c>
      <c r="D444" s="40" t="s">
        <v>560</v>
      </c>
      <c r="E444" s="40" t="s">
        <v>359</v>
      </c>
      <c r="F444" s="40">
        <v>1</v>
      </c>
      <c r="G444" s="33" t="s">
        <v>557</v>
      </c>
    </row>
    <row r="445" spans="2:7" x14ac:dyDescent="0.2">
      <c r="B445" s="38">
        <v>12</v>
      </c>
      <c r="C445" s="39" t="s">
        <v>821</v>
      </c>
      <c r="D445" s="40" t="s">
        <v>572</v>
      </c>
      <c r="E445" s="40" t="s">
        <v>89</v>
      </c>
      <c r="F445" s="40">
        <v>2</v>
      </c>
      <c r="G445" s="33" t="s">
        <v>557</v>
      </c>
    </row>
    <row r="446" spans="2:7" x14ac:dyDescent="0.2">
      <c r="B446" s="38">
        <v>13</v>
      </c>
      <c r="C446" s="39" t="s">
        <v>821</v>
      </c>
      <c r="D446" s="40" t="s">
        <v>573</v>
      </c>
      <c r="E446" s="40" t="s">
        <v>106</v>
      </c>
      <c r="F446" s="40">
        <v>1</v>
      </c>
      <c r="G446" s="33" t="s">
        <v>557</v>
      </c>
    </row>
    <row r="447" spans="2:7" x14ac:dyDescent="0.2">
      <c r="B447" s="38">
        <v>55</v>
      </c>
      <c r="C447" s="39" t="s">
        <v>822</v>
      </c>
      <c r="D447" s="40" t="s">
        <v>823</v>
      </c>
      <c r="E447" s="40" t="s">
        <v>355</v>
      </c>
      <c r="F447" s="40">
        <v>7</v>
      </c>
      <c r="G447" s="33" t="s">
        <v>557</v>
      </c>
    </row>
    <row r="448" spans="2:7" x14ac:dyDescent="0.2">
      <c r="B448" s="38">
        <v>14</v>
      </c>
      <c r="C448" s="39" t="s">
        <v>822</v>
      </c>
      <c r="D448" s="40" t="s">
        <v>824</v>
      </c>
      <c r="E448" s="40" t="s">
        <v>40</v>
      </c>
      <c r="F448" s="40">
        <v>11</v>
      </c>
      <c r="G448" s="33" t="s">
        <v>557</v>
      </c>
    </row>
    <row r="449" spans="2:7" x14ac:dyDescent="0.2">
      <c r="B449" s="38">
        <v>5</v>
      </c>
      <c r="C449" s="39" t="s">
        <v>822</v>
      </c>
      <c r="D449" s="35" t="s">
        <v>559</v>
      </c>
      <c r="E449" s="40" t="s">
        <v>83</v>
      </c>
      <c r="F449" s="40">
        <v>3</v>
      </c>
      <c r="G449" s="33" t="s">
        <v>557</v>
      </c>
    </row>
    <row r="450" spans="2:7" x14ac:dyDescent="0.2">
      <c r="B450" s="38">
        <v>14</v>
      </c>
      <c r="C450" s="39" t="s">
        <v>825</v>
      </c>
      <c r="D450" s="40" t="s">
        <v>820</v>
      </c>
      <c r="E450" s="40" t="s">
        <v>40</v>
      </c>
      <c r="F450" s="40">
        <v>24</v>
      </c>
      <c r="G450" s="33" t="s">
        <v>557</v>
      </c>
    </row>
    <row r="451" spans="2:7" x14ac:dyDescent="0.2">
      <c r="B451" s="38">
        <v>5</v>
      </c>
      <c r="C451" s="39" t="s">
        <v>825</v>
      </c>
      <c r="D451" s="35" t="s">
        <v>559</v>
      </c>
      <c r="E451" s="40" t="s">
        <v>83</v>
      </c>
      <c r="F451" s="40">
        <v>2</v>
      </c>
      <c r="G451" s="33" t="s">
        <v>557</v>
      </c>
    </row>
  </sheetData>
  <autoFilter ref="A2:G451"/>
  <phoneticPr fontId="3"/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49" fitToHeight="0" orientation="landscape" verticalDpi="0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"/>
  <sheetViews>
    <sheetView view="pageBreakPreview" zoomScaleNormal="100" zoomScaleSheetLayoutView="100" workbookViewId="0">
      <selection activeCell="J2" sqref="J2"/>
    </sheetView>
  </sheetViews>
  <sheetFormatPr defaultRowHeight="18.75" x14ac:dyDescent="0.4"/>
  <cols>
    <col min="1" max="10" width="16.5" customWidth="1"/>
  </cols>
  <sheetData>
    <row r="1" spans="1:7" ht="34.5" customHeight="1" x14ac:dyDescent="0.4"/>
    <row r="2" spans="1:7" ht="342" customHeight="1" x14ac:dyDescent="0.4">
      <c r="A2" s="62" t="s">
        <v>861</v>
      </c>
      <c r="B2" s="63"/>
      <c r="C2" s="63"/>
      <c r="D2" s="63"/>
      <c r="E2" s="63"/>
      <c r="F2" s="63"/>
      <c r="G2" s="63"/>
    </row>
    <row r="3" spans="1:7" ht="104.25" customHeight="1" x14ac:dyDescent="0.4">
      <c r="A3" s="63"/>
      <c r="B3" s="63"/>
      <c r="C3" s="63"/>
      <c r="D3" s="63"/>
      <c r="E3" s="63"/>
      <c r="F3" s="63"/>
      <c r="G3" s="63"/>
    </row>
  </sheetData>
  <mergeCells count="1">
    <mergeCell ref="A2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showGridLines="0" view="pageBreakPreview" zoomScale="70" zoomScaleNormal="55" zoomScaleSheetLayoutView="70" zoomScalePageLayoutView="40" workbookViewId="0"/>
  </sheetViews>
  <sheetFormatPr defaultColWidth="14.25" defaultRowHeight="21" x14ac:dyDescent="0.2"/>
  <cols>
    <col min="1" max="1" width="3.125" style="23" customWidth="1"/>
    <col min="2" max="2" width="8.875" style="50" bestFit="1" customWidth="1"/>
    <col min="3" max="3" width="46" style="23" customWidth="1"/>
    <col min="4" max="4" width="71.125" style="23" customWidth="1"/>
    <col min="5" max="5" width="62.875" style="23" customWidth="1"/>
    <col min="6" max="6" width="8.5" style="23" bestFit="1" customWidth="1"/>
    <col min="7" max="7" width="8.375" style="52" customWidth="1"/>
    <col min="8" max="16384" width="14.25" style="23"/>
  </cols>
  <sheetData>
    <row r="1" spans="1:7" ht="37.5" customHeight="1" x14ac:dyDescent="0.25">
      <c r="A1" s="53" t="s">
        <v>826</v>
      </c>
      <c r="B1" s="54"/>
    </row>
    <row r="2" spans="1:7" x14ac:dyDescent="0.2">
      <c r="B2" s="55" t="s">
        <v>548</v>
      </c>
      <c r="C2" s="55" t="s">
        <v>549</v>
      </c>
      <c r="D2" s="55" t="s">
        <v>550</v>
      </c>
      <c r="E2" s="55" t="s">
        <v>827</v>
      </c>
      <c r="F2" s="55" t="s">
        <v>552</v>
      </c>
      <c r="G2" s="56" t="s">
        <v>553</v>
      </c>
    </row>
    <row r="3" spans="1:7" s="28" customFormat="1" x14ac:dyDescent="0.4">
      <c r="B3" s="29" t="s">
        <v>76</v>
      </c>
      <c r="C3" s="31" t="s">
        <v>828</v>
      </c>
      <c r="D3" s="30" t="s">
        <v>616</v>
      </c>
      <c r="E3" s="32" t="s">
        <v>829</v>
      </c>
      <c r="F3" s="31">
        <v>3</v>
      </c>
      <c r="G3" s="29" t="s">
        <v>557</v>
      </c>
    </row>
    <row r="4" spans="1:7" s="28" customFormat="1" ht="42" x14ac:dyDescent="0.4">
      <c r="B4" s="29" t="s">
        <v>81</v>
      </c>
      <c r="C4" s="31" t="s">
        <v>828</v>
      </c>
      <c r="D4" s="30" t="s">
        <v>617</v>
      </c>
      <c r="E4" s="32" t="s">
        <v>138</v>
      </c>
      <c r="F4" s="31">
        <v>6</v>
      </c>
      <c r="G4" s="29" t="s">
        <v>557</v>
      </c>
    </row>
    <row r="5" spans="1:7" s="28" customFormat="1" x14ac:dyDescent="0.4">
      <c r="B5" s="29" t="s">
        <v>374</v>
      </c>
      <c r="C5" s="31" t="s">
        <v>828</v>
      </c>
      <c r="D5" s="30" t="s">
        <v>617</v>
      </c>
      <c r="E5" s="32" t="s">
        <v>378</v>
      </c>
      <c r="F5" s="31">
        <v>2</v>
      </c>
      <c r="G5" s="29" t="s">
        <v>557</v>
      </c>
    </row>
    <row r="6" spans="1:7" s="28" customFormat="1" ht="42" x14ac:dyDescent="0.4">
      <c r="B6" s="29" t="s">
        <v>830</v>
      </c>
      <c r="C6" s="31" t="s">
        <v>828</v>
      </c>
      <c r="D6" s="30" t="s">
        <v>617</v>
      </c>
      <c r="E6" s="32" t="s">
        <v>831</v>
      </c>
      <c r="F6" s="31">
        <v>2</v>
      </c>
      <c r="G6" s="29" t="s">
        <v>557</v>
      </c>
    </row>
    <row r="7" spans="1:7" s="28" customFormat="1" x14ac:dyDescent="0.4">
      <c r="B7" s="29" t="s">
        <v>75</v>
      </c>
      <c r="C7" s="31" t="s">
        <v>832</v>
      </c>
      <c r="D7" s="30" t="s">
        <v>604</v>
      </c>
      <c r="E7" s="32" t="s">
        <v>363</v>
      </c>
      <c r="F7" s="31">
        <v>1</v>
      </c>
      <c r="G7" s="29" t="s">
        <v>557</v>
      </c>
    </row>
    <row r="8" spans="1:7" s="28" customFormat="1" x14ac:dyDescent="0.4">
      <c r="B8" s="29" t="s">
        <v>76</v>
      </c>
      <c r="C8" s="31" t="s">
        <v>832</v>
      </c>
      <c r="D8" s="30" t="s">
        <v>616</v>
      </c>
      <c r="E8" s="32" t="s">
        <v>364</v>
      </c>
      <c r="F8" s="31">
        <v>4</v>
      </c>
      <c r="G8" s="29" t="s">
        <v>557</v>
      </c>
    </row>
    <row r="9" spans="1:7" s="28" customFormat="1" ht="42" x14ac:dyDescent="0.4">
      <c r="B9" s="29" t="s">
        <v>81</v>
      </c>
      <c r="C9" s="31" t="s">
        <v>832</v>
      </c>
      <c r="D9" s="30" t="s">
        <v>617</v>
      </c>
      <c r="E9" s="32" t="s">
        <v>138</v>
      </c>
      <c r="F9" s="31">
        <v>5</v>
      </c>
      <c r="G9" s="29" t="s">
        <v>557</v>
      </c>
    </row>
    <row r="10" spans="1:7" s="28" customFormat="1" x14ac:dyDescent="0.4">
      <c r="B10" s="29" t="s">
        <v>374</v>
      </c>
      <c r="C10" s="31" t="s">
        <v>832</v>
      </c>
      <c r="D10" s="30" t="s">
        <v>617</v>
      </c>
      <c r="E10" s="32" t="s">
        <v>378</v>
      </c>
      <c r="F10" s="31">
        <v>2</v>
      </c>
      <c r="G10" s="29" t="s">
        <v>557</v>
      </c>
    </row>
    <row r="11" spans="1:7" s="28" customFormat="1" x14ac:dyDescent="0.4">
      <c r="B11" s="29" t="s">
        <v>375</v>
      </c>
      <c r="C11" s="31" t="s">
        <v>832</v>
      </c>
      <c r="D11" s="30" t="s">
        <v>616</v>
      </c>
      <c r="E11" s="32" t="s">
        <v>379</v>
      </c>
      <c r="F11" s="31">
        <v>2</v>
      </c>
      <c r="G11" s="29" t="s">
        <v>557</v>
      </c>
    </row>
    <row r="12" spans="1:7" s="28" customFormat="1" ht="42" x14ac:dyDescent="0.4">
      <c r="B12" s="29" t="s">
        <v>376</v>
      </c>
      <c r="C12" s="31" t="s">
        <v>832</v>
      </c>
      <c r="D12" s="30" t="s">
        <v>617</v>
      </c>
      <c r="E12" s="32" t="s">
        <v>138</v>
      </c>
      <c r="F12" s="31">
        <v>1</v>
      </c>
      <c r="G12" s="29" t="s">
        <v>557</v>
      </c>
    </row>
    <row r="13" spans="1:7" s="28" customFormat="1" x14ac:dyDescent="0.4">
      <c r="B13" s="29" t="s">
        <v>833</v>
      </c>
      <c r="C13" s="31" t="s">
        <v>834</v>
      </c>
      <c r="D13" s="30" t="s">
        <v>576</v>
      </c>
      <c r="E13" s="32" t="s">
        <v>103</v>
      </c>
      <c r="F13" s="31">
        <v>34</v>
      </c>
      <c r="G13" s="29" t="s">
        <v>557</v>
      </c>
    </row>
    <row r="14" spans="1:7" s="28" customFormat="1" x14ac:dyDescent="0.4">
      <c r="B14" s="29" t="s">
        <v>835</v>
      </c>
      <c r="C14" s="31" t="s">
        <v>834</v>
      </c>
      <c r="D14" s="30" t="s">
        <v>836</v>
      </c>
      <c r="E14" s="32" t="s">
        <v>119</v>
      </c>
      <c r="F14" s="31">
        <v>5</v>
      </c>
      <c r="G14" s="29" t="s">
        <v>557</v>
      </c>
    </row>
    <row r="15" spans="1:7" s="28" customFormat="1" x14ac:dyDescent="0.4">
      <c r="B15" s="29" t="s">
        <v>837</v>
      </c>
      <c r="C15" s="31" t="s">
        <v>834</v>
      </c>
      <c r="D15" s="30" t="s">
        <v>838</v>
      </c>
      <c r="E15" s="32" t="s">
        <v>718</v>
      </c>
      <c r="F15" s="31">
        <v>5</v>
      </c>
      <c r="G15" s="29" t="s">
        <v>557</v>
      </c>
    </row>
    <row r="16" spans="1:7" s="28" customFormat="1" x14ac:dyDescent="0.4">
      <c r="B16" s="33" t="s">
        <v>839</v>
      </c>
      <c r="C16" s="37" t="s">
        <v>840</v>
      </c>
      <c r="D16" s="34" t="s">
        <v>841</v>
      </c>
      <c r="E16" s="36" t="s">
        <v>842</v>
      </c>
      <c r="F16" s="37">
        <v>10</v>
      </c>
      <c r="G16" s="33" t="s">
        <v>557</v>
      </c>
    </row>
    <row r="17" spans="2:7" s="28" customFormat="1" x14ac:dyDescent="0.4">
      <c r="B17" s="57" t="s">
        <v>843</v>
      </c>
      <c r="C17" s="37" t="s">
        <v>844</v>
      </c>
      <c r="D17" s="34" t="s">
        <v>845</v>
      </c>
      <c r="E17" s="36" t="s">
        <v>846</v>
      </c>
      <c r="F17" s="37">
        <v>10</v>
      </c>
      <c r="G17" s="33" t="s">
        <v>557</v>
      </c>
    </row>
    <row r="18" spans="2:7" s="28" customFormat="1" x14ac:dyDescent="0.4">
      <c r="B18" s="29" t="s">
        <v>847</v>
      </c>
      <c r="C18" s="31" t="s">
        <v>848</v>
      </c>
      <c r="D18" s="30" t="s">
        <v>556</v>
      </c>
      <c r="E18" s="32" t="s">
        <v>83</v>
      </c>
      <c r="F18" s="31">
        <v>2</v>
      </c>
      <c r="G18" s="29" t="s">
        <v>557</v>
      </c>
    </row>
    <row r="19" spans="2:7" s="28" customFormat="1" x14ac:dyDescent="0.4">
      <c r="B19" s="29" t="s">
        <v>849</v>
      </c>
      <c r="C19" s="31" t="s">
        <v>848</v>
      </c>
      <c r="D19" s="30" t="s">
        <v>850</v>
      </c>
      <c r="E19" s="32" t="s">
        <v>185</v>
      </c>
      <c r="F19" s="31">
        <v>2</v>
      </c>
      <c r="G19" s="29" t="s">
        <v>557</v>
      </c>
    </row>
    <row r="20" spans="2:7" s="28" customFormat="1" x14ac:dyDescent="0.4">
      <c r="B20" s="29" t="s">
        <v>74</v>
      </c>
      <c r="C20" s="31" t="s">
        <v>840</v>
      </c>
      <c r="D20" s="30" t="s">
        <v>560</v>
      </c>
      <c r="E20" s="32" t="s">
        <v>359</v>
      </c>
      <c r="F20" s="31">
        <v>10</v>
      </c>
      <c r="G20" s="29" t="s">
        <v>557</v>
      </c>
    </row>
    <row r="21" spans="2:7" s="28" customFormat="1" x14ac:dyDescent="0.4">
      <c r="B21" s="29" t="s">
        <v>76</v>
      </c>
      <c r="C21" s="31" t="s">
        <v>851</v>
      </c>
      <c r="D21" s="30" t="s">
        <v>616</v>
      </c>
      <c r="E21" s="32" t="s">
        <v>364</v>
      </c>
      <c r="F21" s="31">
        <v>2</v>
      </c>
      <c r="G21" s="29" t="s">
        <v>557</v>
      </c>
    </row>
    <row r="22" spans="2:7" s="28" customFormat="1" x14ac:dyDescent="0.4">
      <c r="B22" s="29" t="s">
        <v>338</v>
      </c>
      <c r="C22" s="31" t="s">
        <v>851</v>
      </c>
      <c r="D22" s="30" t="s">
        <v>604</v>
      </c>
      <c r="E22" s="32" t="s">
        <v>361</v>
      </c>
      <c r="F22" s="31">
        <v>1</v>
      </c>
      <c r="G22" s="29" t="s">
        <v>557</v>
      </c>
    </row>
    <row r="23" spans="2:7" s="28" customFormat="1" x14ac:dyDescent="0.4">
      <c r="B23" s="29" t="s">
        <v>373</v>
      </c>
      <c r="C23" s="31" t="s">
        <v>851</v>
      </c>
      <c r="D23" s="30" t="s">
        <v>604</v>
      </c>
      <c r="E23" s="32" t="s">
        <v>377</v>
      </c>
      <c r="F23" s="31">
        <v>1</v>
      </c>
      <c r="G23" s="29" t="s">
        <v>557</v>
      </c>
    </row>
    <row r="24" spans="2:7" s="28" customFormat="1" x14ac:dyDescent="0.4">
      <c r="B24" s="29" t="s">
        <v>374</v>
      </c>
      <c r="C24" s="31" t="s">
        <v>851</v>
      </c>
      <c r="D24" s="30" t="s">
        <v>617</v>
      </c>
      <c r="E24" s="32" t="s">
        <v>378</v>
      </c>
      <c r="F24" s="31">
        <v>1</v>
      </c>
      <c r="G24" s="29" t="s">
        <v>557</v>
      </c>
    </row>
    <row r="25" spans="2:7" s="28" customFormat="1" x14ac:dyDescent="0.4">
      <c r="B25" s="29" t="s">
        <v>852</v>
      </c>
      <c r="C25" s="31" t="s">
        <v>853</v>
      </c>
      <c r="D25" s="30" t="s">
        <v>572</v>
      </c>
      <c r="E25" s="32" t="s">
        <v>89</v>
      </c>
      <c r="F25" s="31">
        <v>1</v>
      </c>
      <c r="G25" s="29" t="s">
        <v>557</v>
      </c>
    </row>
    <row r="26" spans="2:7" s="28" customFormat="1" x14ac:dyDescent="0.4">
      <c r="B26" s="29" t="s">
        <v>854</v>
      </c>
      <c r="C26" s="31" t="s">
        <v>855</v>
      </c>
      <c r="D26" s="30" t="s">
        <v>556</v>
      </c>
      <c r="E26" s="32" t="s">
        <v>92</v>
      </c>
      <c r="F26" s="31">
        <v>4</v>
      </c>
      <c r="G26" s="29" t="s">
        <v>557</v>
      </c>
    </row>
    <row r="27" spans="2:7" s="28" customFormat="1" x14ac:dyDescent="0.4">
      <c r="B27" s="29" t="s">
        <v>856</v>
      </c>
      <c r="C27" s="31" t="s">
        <v>855</v>
      </c>
      <c r="D27" s="30" t="s">
        <v>570</v>
      </c>
      <c r="E27" s="32" t="s">
        <v>90</v>
      </c>
      <c r="F27" s="31">
        <v>1</v>
      </c>
      <c r="G27" s="29" t="s">
        <v>557</v>
      </c>
    </row>
    <row r="28" spans="2:7" s="28" customFormat="1" x14ac:dyDescent="0.4">
      <c r="B28" s="29" t="s">
        <v>857</v>
      </c>
      <c r="C28" s="31" t="s">
        <v>855</v>
      </c>
      <c r="D28" s="30" t="s">
        <v>577</v>
      </c>
      <c r="E28" s="32" t="s">
        <v>341</v>
      </c>
      <c r="F28" s="31">
        <v>1</v>
      </c>
      <c r="G28" s="29" t="s">
        <v>557</v>
      </c>
    </row>
    <row r="29" spans="2:7" x14ac:dyDescent="0.2">
      <c r="B29" s="58">
        <v>59</v>
      </c>
      <c r="C29" s="59" t="s">
        <v>858</v>
      </c>
      <c r="D29" s="60" t="s">
        <v>859</v>
      </c>
      <c r="E29" s="61" t="s">
        <v>145</v>
      </c>
      <c r="F29" s="61">
        <v>5</v>
      </c>
      <c r="G29" s="29" t="s">
        <v>763</v>
      </c>
    </row>
    <row r="30" spans="2:7" x14ac:dyDescent="0.2">
      <c r="B30" s="58">
        <v>60</v>
      </c>
      <c r="C30" s="59" t="s">
        <v>858</v>
      </c>
      <c r="D30" s="60" t="s">
        <v>860</v>
      </c>
      <c r="E30" s="61" t="s">
        <v>515</v>
      </c>
      <c r="F30" s="61">
        <v>2</v>
      </c>
      <c r="G30" s="29" t="s">
        <v>763</v>
      </c>
    </row>
  </sheetData>
  <phoneticPr fontId="3"/>
  <printOptions horizontalCentered="1" verticalCentered="1"/>
  <pageMargins left="0" right="0" top="0" bottom="0" header="0" footer="0"/>
  <pageSetup paperSize="9" scale="63" fitToHeight="0" orientation="landscape" verticalDpi="0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0"/>
  <sheetViews>
    <sheetView view="pageBreakPreview" zoomScale="85" zoomScaleNormal="85" zoomScaleSheetLayoutView="85" workbookViewId="0">
      <pane ySplit="2" topLeftCell="A42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46.625" style="3" hidden="1" customWidth="1"/>
    <col min="2" max="2" width="8.75" style="3" bestFit="1" customWidth="1"/>
    <col min="3" max="3" width="40.625" style="9" customWidth="1"/>
    <col min="4" max="4" width="55" style="9" bestFit="1" customWidth="1"/>
    <col min="5" max="8" width="9.5" style="3" customWidth="1"/>
    <col min="9" max="16384" width="9" style="3"/>
  </cols>
  <sheetData>
    <row r="1" spans="1:8" ht="20.100000000000001" customHeight="1" x14ac:dyDescent="0.4">
      <c r="A1" s="11" t="s">
        <v>73</v>
      </c>
      <c r="B1" s="10" t="s">
        <v>72</v>
      </c>
      <c r="C1" s="9" t="s">
        <v>372</v>
      </c>
    </row>
    <row r="2" spans="1:8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8" x14ac:dyDescent="0.4">
      <c r="A3" s="4" t="s">
        <v>115</v>
      </c>
      <c r="B3" s="2" t="s">
        <v>336</v>
      </c>
      <c r="C3" s="8" t="str">
        <f>IFERROR(VLOOKUP($A3,マスタ!$A:$F,2,0),"")</f>
        <v>非常用照明器具</v>
      </c>
      <c r="D3" s="8" t="str">
        <f>IFERROR(VLOOKUP($A3,マスタ!$A:$F,3,0),"")</f>
        <v>EL-CT31111</v>
      </c>
      <c r="E3" s="2" t="str">
        <f>IFERROR(VLOOKUP($A3,マスタ!$A:$F,4,0),"")</f>
        <v>-</v>
      </c>
      <c r="F3" s="2" t="str">
        <f>IFERROR(VLOOKUP($A3,マスタ!$A:$F,5,0),"")</f>
        <v>-</v>
      </c>
      <c r="G3" s="6" t="str">
        <f>IFERROR(VLOOKUP($A3,マスタ!$A:$F,6,0),"")</f>
        <v>-</v>
      </c>
      <c r="H3" s="2">
        <v>2</v>
      </c>
    </row>
    <row r="4" spans="1:8" x14ac:dyDescent="0.4">
      <c r="A4" s="4" t="s">
        <v>64</v>
      </c>
      <c r="B4" s="2">
        <v>1</v>
      </c>
      <c r="C4" s="8" t="str">
        <f>IFERROR(VLOOKUP($A4,マスタ!$A:$F,2,0),"")</f>
        <v>LED直管ランプ40形 代替</v>
      </c>
      <c r="D4" s="8" t="str">
        <f>IFERROR(VLOOKUP($A4,マスタ!$A:$F,3,0),"")</f>
        <v>LDG32T・N/14/25/19SP/C</v>
      </c>
      <c r="E4" s="2">
        <f>IFERROR(VLOOKUP($A4,マスタ!$A:$F,4,0),"")</f>
        <v>13.8</v>
      </c>
      <c r="F4" s="2">
        <f>IFERROR(VLOOKUP($A4,マスタ!$A:$F,5,0),"")</f>
        <v>2500</v>
      </c>
      <c r="G4" s="6">
        <f>IFERROR(VLOOKUP($A4,マスタ!$A:$F,6,0),"")</f>
        <v>181.15942028985506</v>
      </c>
      <c r="H4" s="2">
        <v>60</v>
      </c>
    </row>
    <row r="5" spans="1:8" x14ac:dyDescent="0.4">
      <c r="A5" s="4" t="s">
        <v>200</v>
      </c>
      <c r="B5" s="2">
        <v>10</v>
      </c>
      <c r="C5" s="8" t="str">
        <f>IFERROR(VLOOKUP($A5,マスタ!$A:$F,2,0),"")</f>
        <v>LEDランプ FPL55代替</v>
      </c>
      <c r="D5" s="8" t="str">
        <f>IFERROR(VLOOKUP($A5,マスタ!$A:$F,3,0),"")</f>
        <v>LDCP55N/15/22B/DPT</v>
      </c>
      <c r="E5" s="2">
        <f>IFERROR(VLOOKUP($A5,マスタ!$A:$F,4,0),"")</f>
        <v>15.2</v>
      </c>
      <c r="F5" s="2">
        <f>IFERROR(VLOOKUP($A5,マスタ!$A:$F,5,0),"")</f>
        <v>2200</v>
      </c>
      <c r="G5" s="6">
        <f>IFERROR(VLOOKUP($A5,マスタ!$A:$F,6,0),"")</f>
        <v>144.73684210526318</v>
      </c>
      <c r="H5" s="2">
        <v>48</v>
      </c>
    </row>
    <row r="6" spans="1:8" x14ac:dyDescent="0.4">
      <c r="A6" s="4" t="s">
        <v>86</v>
      </c>
      <c r="B6" s="2">
        <v>11</v>
      </c>
      <c r="C6" s="8" t="str">
        <f>IFERROR(VLOOKUP($A6,マスタ!$A:$F,2,0),"")</f>
        <v>ＬＥＤ電球 E26 広配光 40形</v>
      </c>
      <c r="D6" s="8" t="str">
        <f>IFERROR(VLOOKUP($A6,マスタ!$A:$F,3,0),"")</f>
        <v>LDA5L-G-4T8</v>
      </c>
      <c r="E6" s="2">
        <f>IFERROR(VLOOKUP($A6,マスタ!$A:$F,4,0),"")</f>
        <v>4.5</v>
      </c>
      <c r="F6" s="2">
        <f>IFERROR(VLOOKUP($A6,マスタ!$A:$F,5,0),"")</f>
        <v>485</v>
      </c>
      <c r="G6" s="6">
        <f>IFERROR(VLOOKUP($A6,マスタ!$A:$F,6,0),"")</f>
        <v>107.77777777777777</v>
      </c>
      <c r="H6" s="2">
        <v>23</v>
      </c>
    </row>
    <row r="7" spans="1:8" x14ac:dyDescent="0.4">
      <c r="A7" s="4" t="s">
        <v>64</v>
      </c>
      <c r="B7" s="2">
        <v>12</v>
      </c>
      <c r="C7" s="8" t="str">
        <f>IFERROR(VLOOKUP($A7,マスタ!$A:$F,2,0),"")</f>
        <v>LED直管ランプ40形 代替</v>
      </c>
      <c r="D7" s="8" t="str">
        <f>IFERROR(VLOOKUP($A7,マスタ!$A:$F,3,0),"")</f>
        <v>LDG32T・N/14/25/19SP/C</v>
      </c>
      <c r="E7" s="2">
        <f>IFERROR(VLOOKUP($A7,マスタ!$A:$F,4,0),"")</f>
        <v>13.8</v>
      </c>
      <c r="F7" s="2">
        <f>IFERROR(VLOOKUP($A7,マスタ!$A:$F,5,0),"")</f>
        <v>2500</v>
      </c>
      <c r="G7" s="6">
        <f>IFERROR(VLOOKUP($A7,マスタ!$A:$F,6,0),"")</f>
        <v>181.15942028985506</v>
      </c>
      <c r="H7" s="2">
        <v>146</v>
      </c>
    </row>
    <row r="8" spans="1:8" x14ac:dyDescent="0.4">
      <c r="A8" s="4" t="s">
        <v>106</v>
      </c>
      <c r="B8" s="2">
        <v>13</v>
      </c>
      <c r="C8" s="8" t="str">
        <f>IFERROR(VLOOKUP($A8,マスタ!$A:$F,2,0),"")</f>
        <v>一体型ベースライト 40形 笠付トラフ型 非常灯兼用 電源別置形</v>
      </c>
      <c r="D8" s="8" t="str">
        <f>IFERROR(VLOOKUP($A8,マスタ!$A:$F,3,0),"")</f>
        <v>MY-HKR450330/N AHTN</v>
      </c>
      <c r="E8" s="2">
        <f>IFERROR(VLOOKUP($A8,マスタ!$A:$F,4,0),"")</f>
        <v>33.200000000000003</v>
      </c>
      <c r="F8" s="2">
        <f>IFERROR(VLOOKUP($A8,マスタ!$A:$F,5,0),"")</f>
        <v>5040</v>
      </c>
      <c r="G8" s="6">
        <f>IFERROR(VLOOKUP($A8,マスタ!$A:$F,6,0),"")</f>
        <v>151.80722891566265</v>
      </c>
      <c r="H8" s="2">
        <v>24</v>
      </c>
    </row>
    <row r="9" spans="1:8" x14ac:dyDescent="0.4">
      <c r="A9" s="4" t="s">
        <v>40</v>
      </c>
      <c r="B9" s="2">
        <v>14</v>
      </c>
      <c r="C9" s="8" t="str">
        <f>IFERROR(VLOOKUP($A9,マスタ!$A:$F,2,0),"")</f>
        <v>40形階段灯通路誘導灯　人感ｾﾝｻ付きﾀｲﾌﾟ</v>
      </c>
      <c r="D9" s="8" t="str">
        <f>IFERROR(VLOOKUP($A9,マスタ!$A:$F,3,0),"")</f>
        <v>MY-FHS425330A/NAHTN</v>
      </c>
      <c r="E9" s="2">
        <f>IFERROR(VLOOKUP($A9,マスタ!$A:$F,4,0),"")</f>
        <v>19.2</v>
      </c>
      <c r="F9" s="2">
        <f>IFERROR(VLOOKUP($A9,マスタ!$A:$F,5,0),"")</f>
        <v>2500</v>
      </c>
      <c r="G9" s="6">
        <f>IFERROR(VLOOKUP($A9,マスタ!$A:$F,6,0),"")</f>
        <v>130.20833333333334</v>
      </c>
      <c r="H9" s="2">
        <v>37</v>
      </c>
    </row>
    <row r="10" spans="1:8" x14ac:dyDescent="0.4">
      <c r="A10" s="4" t="s">
        <v>64</v>
      </c>
      <c r="B10" s="2">
        <v>15</v>
      </c>
      <c r="C10" s="8" t="str">
        <f>IFERROR(VLOOKUP($A10,マスタ!$A:$F,2,0),"")</f>
        <v>LED直管ランプ40形 代替</v>
      </c>
      <c r="D10" s="8" t="str">
        <f>IFERROR(VLOOKUP($A10,マスタ!$A:$F,3,0),"")</f>
        <v>LDG32T・N/14/25/19SP/C</v>
      </c>
      <c r="E10" s="2">
        <f>IFERROR(VLOOKUP($A10,マスタ!$A:$F,4,0),"")</f>
        <v>13.8</v>
      </c>
      <c r="F10" s="2">
        <f>IFERROR(VLOOKUP($A10,マスタ!$A:$F,5,0),"")</f>
        <v>2500</v>
      </c>
      <c r="G10" s="6">
        <f>IFERROR(VLOOKUP($A10,マスタ!$A:$F,6,0),"")</f>
        <v>181.15942028985506</v>
      </c>
      <c r="H10" s="2">
        <v>16</v>
      </c>
    </row>
    <row r="11" spans="1:8" x14ac:dyDescent="0.4">
      <c r="A11" s="4" t="s">
        <v>145</v>
      </c>
      <c r="B11" s="2">
        <v>16</v>
      </c>
      <c r="C11" s="8" t="str">
        <f>IFERROR(VLOOKUP($A11,マスタ!$A:$F,2,0),"")</f>
        <v>LED直管ランプ20形 ガラス直管</v>
      </c>
      <c r="D11" s="8" t="str">
        <f>IFERROR(VLOOKUP($A11,マスタ!$A:$F,3,0),"")</f>
        <v>LDGF20T・N/7/10P</v>
      </c>
      <c r="E11" s="2">
        <f>IFERROR(VLOOKUP($A11,マスタ!$A:$F,4,0),"")</f>
        <v>7</v>
      </c>
      <c r="F11" s="2">
        <f>IFERROR(VLOOKUP($A11,マスタ!$A:$F,5,0),"")</f>
        <v>1000</v>
      </c>
      <c r="G11" s="6">
        <f>IFERROR(VLOOKUP($A11,マスタ!$A:$F,6,0),"")</f>
        <v>142.85714285714286</v>
      </c>
      <c r="H11" s="2">
        <v>5</v>
      </c>
    </row>
    <row r="12" spans="1:8" x14ac:dyDescent="0.4">
      <c r="A12" s="4" t="s">
        <v>235</v>
      </c>
      <c r="B12" s="2">
        <v>17</v>
      </c>
      <c r="C12" s="8" t="str">
        <f>IFERROR(VLOOKUP($A12,マスタ!$A:$F,2,0),"")</f>
        <v>LEDダウンライト  埋込φ150+RP</v>
      </c>
      <c r="D12" s="8" t="str">
        <f>IFERROR(VLOOKUP($A12,マスタ!$A:$F,3,0),"")</f>
        <v>DL11L38-15W7BW-D+LZA-90839E</v>
      </c>
      <c r="E12" s="2">
        <f>IFERROR(VLOOKUP($A12,マスタ!$A:$F,4,0),"")</f>
        <v>9.8000000000000007</v>
      </c>
      <c r="F12" s="2">
        <f>IFERROR(VLOOKUP($A12,マスタ!$A:$F,5,0),"")</f>
        <v>1034</v>
      </c>
      <c r="G12" s="6">
        <f>IFERROR(VLOOKUP($A12,マスタ!$A:$F,6,0),"")</f>
        <v>105.51020408163265</v>
      </c>
      <c r="H12" s="2">
        <v>178</v>
      </c>
    </row>
    <row r="13" spans="1:8" x14ac:dyDescent="0.4">
      <c r="A13" s="4" t="s">
        <v>164</v>
      </c>
      <c r="B13" s="2">
        <v>18</v>
      </c>
      <c r="C13" s="8" t="str">
        <f>IFERROR(VLOOKUP($A13,マスタ!$A:$F,2,0),"")</f>
        <v>LED直管ランプ10形 代替</v>
      </c>
      <c r="D13" s="8" t="str">
        <f>IFERROR(VLOOKUP($A13,マスタ!$A:$F,3,0),"")</f>
        <v>LDG10T･N･4/6V2</v>
      </c>
      <c r="E13" s="2">
        <f>IFERROR(VLOOKUP($A13,マスタ!$A:$F,4,0),"")</f>
        <v>4.4000000000000004</v>
      </c>
      <c r="F13" s="2">
        <f>IFERROR(VLOOKUP($A13,マスタ!$A:$F,5,0),"")</f>
        <v>600</v>
      </c>
      <c r="G13" s="6">
        <f>IFERROR(VLOOKUP($A13,マスタ!$A:$F,6,0),"")</f>
        <v>136.36363636363635</v>
      </c>
      <c r="H13" s="2">
        <v>4</v>
      </c>
    </row>
    <row r="14" spans="1:8" x14ac:dyDescent="0.4">
      <c r="A14" s="4" t="s">
        <v>65</v>
      </c>
      <c r="B14" s="2">
        <v>19</v>
      </c>
      <c r="C14" s="8" t="str">
        <f>IFERROR(VLOOKUP($A14,マスタ!$A:$F,2,0),"")</f>
        <v>LED直管ランプ20形 代替</v>
      </c>
      <c r="D14" s="8" t="str">
        <f>IFERROR(VLOOKUP($A14,マスタ!$A:$F,3,0),"")</f>
        <v>LDG20T・N/6/10/19SL/C</v>
      </c>
      <c r="E14" s="2">
        <f>IFERROR(VLOOKUP($A14,マスタ!$A:$F,4,0),"")</f>
        <v>6.1</v>
      </c>
      <c r="F14" s="2">
        <f>IFERROR(VLOOKUP($A14,マスタ!$A:$F,5,0),"")</f>
        <v>1000</v>
      </c>
      <c r="G14" s="6">
        <f>IFERROR(VLOOKUP($A14,マスタ!$A:$F,6,0),"")</f>
        <v>163.9344262295082</v>
      </c>
      <c r="H14" s="2">
        <v>17</v>
      </c>
    </row>
    <row r="15" spans="1:8" x14ac:dyDescent="0.4">
      <c r="A15" s="4" t="s">
        <v>103</v>
      </c>
      <c r="B15" s="2">
        <v>2</v>
      </c>
      <c r="C15" s="8" t="str">
        <f>IFERROR(VLOOKUP($A15,マスタ!$A:$F,2,0),"")</f>
        <v>LEDダウンライト 埋込穴φ150</v>
      </c>
      <c r="D15" s="8" t="str">
        <f>IFERROR(VLOOKUP($A15,マスタ!$A:$F,3,0),"")</f>
        <v>DL11N8-15W7BW-D</v>
      </c>
      <c r="E15" s="2">
        <f>IFERROR(VLOOKUP($A15,マスタ!$A:$F,4,0),"")</f>
        <v>9.8000000000000007</v>
      </c>
      <c r="F15" s="2">
        <f>IFERROR(VLOOKUP($A15,マスタ!$A:$F,5,0),"")</f>
        <v>1100</v>
      </c>
      <c r="G15" s="6">
        <f>IFERROR(VLOOKUP($A15,マスタ!$A:$F,6,0),"")</f>
        <v>112.24489795918366</v>
      </c>
      <c r="H15" s="2">
        <v>563</v>
      </c>
    </row>
    <row r="16" spans="1:8" x14ac:dyDescent="0.4">
      <c r="A16" s="4" t="s">
        <v>64</v>
      </c>
      <c r="B16" s="2">
        <v>20</v>
      </c>
      <c r="C16" s="8" t="str">
        <f>IFERROR(VLOOKUP($A16,マスタ!$A:$F,2,0),"")</f>
        <v>LED直管ランプ40形 代替</v>
      </c>
      <c r="D16" s="8" t="str">
        <f>IFERROR(VLOOKUP($A16,マスタ!$A:$F,3,0),"")</f>
        <v>LDG32T・N/14/25/19SP/C</v>
      </c>
      <c r="E16" s="2">
        <f>IFERROR(VLOOKUP($A16,マスタ!$A:$F,4,0),"")</f>
        <v>13.8</v>
      </c>
      <c r="F16" s="2">
        <f>IFERROR(VLOOKUP($A16,マスタ!$A:$F,5,0),"")</f>
        <v>2500</v>
      </c>
      <c r="G16" s="6">
        <f>IFERROR(VLOOKUP($A16,マスタ!$A:$F,6,0),"")</f>
        <v>181.15942028985506</v>
      </c>
      <c r="H16" s="2">
        <v>67</v>
      </c>
    </row>
    <row r="17" spans="1:8" x14ac:dyDescent="0.4">
      <c r="A17" s="4" t="s">
        <v>64</v>
      </c>
      <c r="B17" s="2">
        <v>21</v>
      </c>
      <c r="C17" s="8" t="str">
        <f>IFERROR(VLOOKUP($A17,マスタ!$A:$F,2,0),"")</f>
        <v>LED直管ランプ40形 代替</v>
      </c>
      <c r="D17" s="8" t="str">
        <f>IFERROR(VLOOKUP($A17,マスタ!$A:$F,3,0),"")</f>
        <v>LDG32T・N/14/25/19SP/C</v>
      </c>
      <c r="E17" s="2">
        <f>IFERROR(VLOOKUP($A17,マスタ!$A:$F,4,0),"")</f>
        <v>13.8</v>
      </c>
      <c r="F17" s="2">
        <f>IFERROR(VLOOKUP($A17,マスタ!$A:$F,5,0),"")</f>
        <v>2500</v>
      </c>
      <c r="G17" s="6">
        <f>IFERROR(VLOOKUP($A17,マスタ!$A:$F,6,0),"")</f>
        <v>181.15942028985506</v>
      </c>
      <c r="H17" s="2">
        <v>25</v>
      </c>
    </row>
    <row r="18" spans="1:8" x14ac:dyDescent="0.4">
      <c r="A18" s="4" t="s">
        <v>137</v>
      </c>
      <c r="B18" s="2">
        <v>22</v>
      </c>
      <c r="C18" s="8" t="str">
        <f>IFERROR(VLOOKUP($A18,マスタ!$A:$F,2,0),"")</f>
        <v>LEDランプ FPL36代替</v>
      </c>
      <c r="D18" s="8" t="str">
        <f>IFERROR(VLOOKUP($A18,マスタ!$A:$F,3,0),"")</f>
        <v>LDCP36N/10/15B/DPT</v>
      </c>
      <c r="E18" s="2">
        <f>IFERROR(VLOOKUP($A18,マスタ!$A:$F,4,0),"")</f>
        <v>10.4</v>
      </c>
      <c r="F18" s="2">
        <f>IFERROR(VLOOKUP($A18,マスタ!$A:$F,5,0),"")</f>
        <v>1500</v>
      </c>
      <c r="G18" s="6">
        <f>IFERROR(VLOOKUP($A18,マスタ!$A:$F,6,0),"")</f>
        <v>144.23076923076923</v>
      </c>
      <c r="H18" s="2">
        <v>39</v>
      </c>
    </row>
    <row r="19" spans="1:8" x14ac:dyDescent="0.4">
      <c r="A19" s="4" t="s">
        <v>64</v>
      </c>
      <c r="B19" s="2">
        <v>23</v>
      </c>
      <c r="C19" s="8" t="str">
        <f>IFERROR(VLOOKUP($A19,マスタ!$A:$F,2,0),"")</f>
        <v>LED直管ランプ40形 代替</v>
      </c>
      <c r="D19" s="8" t="str">
        <f>IFERROR(VLOOKUP($A19,マスタ!$A:$F,3,0),"")</f>
        <v>LDG32T・N/14/25/19SP/C</v>
      </c>
      <c r="E19" s="2">
        <f>IFERROR(VLOOKUP($A19,マスタ!$A:$F,4,0),"")</f>
        <v>13.8</v>
      </c>
      <c r="F19" s="2">
        <f>IFERROR(VLOOKUP($A19,マスタ!$A:$F,5,0),"")</f>
        <v>2500</v>
      </c>
      <c r="G19" s="6">
        <f>IFERROR(VLOOKUP($A19,マスタ!$A:$F,6,0),"")</f>
        <v>181.15942028985506</v>
      </c>
      <c r="H19" s="2">
        <v>38</v>
      </c>
    </row>
    <row r="20" spans="1:8" x14ac:dyDescent="0.4">
      <c r="A20" s="4" t="s">
        <v>242</v>
      </c>
      <c r="B20" s="2">
        <v>24</v>
      </c>
      <c r="C20" s="8" t="str">
        <f>IFERROR(VLOOKUP($A20,マスタ!$A:$F,2,0),"")</f>
        <v>LEDダウンライト  埋込φ150+RP</v>
      </c>
      <c r="D20" s="8" t="str">
        <f>IFERROR(VLOOKUP($A20,マスタ!$A:$F,3,0),"")</f>
        <v>DL11L38-15W7BW-D+LZA-90840E</v>
      </c>
      <c r="E20" s="2">
        <f>IFERROR(VLOOKUP($A20,マスタ!$A:$F,4,0),"")</f>
        <v>9.8000000000000007</v>
      </c>
      <c r="F20" s="2">
        <f>IFERROR(VLOOKUP($A20,マスタ!$A:$F,5,0),"")</f>
        <v>1034</v>
      </c>
      <c r="G20" s="6">
        <f>IFERROR(VLOOKUP($A20,マスタ!$A:$F,6,0),"")</f>
        <v>105.51020408163265</v>
      </c>
      <c r="H20" s="2">
        <v>17</v>
      </c>
    </row>
    <row r="21" spans="1:8" x14ac:dyDescent="0.4">
      <c r="A21" s="4" t="s">
        <v>94</v>
      </c>
      <c r="B21" s="2">
        <v>25</v>
      </c>
      <c r="C21" s="8" t="str">
        <f>IFERROR(VLOOKUP($A21,マスタ!$A:$F,2,0),"")</f>
        <v>LED直管ランプ15形 代替</v>
      </c>
      <c r="D21" s="8" t="str">
        <f>IFERROR(VLOOKUP($A21,マスタ!$A:$F,3,0),"")</f>
        <v>LDG15T･N･5/7V2</v>
      </c>
      <c r="E21" s="2">
        <f>IFERROR(VLOOKUP($A21,マスタ!$A:$F,4,0),"")</f>
        <v>4.8</v>
      </c>
      <c r="F21" s="2">
        <f>IFERROR(VLOOKUP($A21,マスタ!$A:$F,5,0),"")</f>
        <v>750</v>
      </c>
      <c r="G21" s="6">
        <f>IFERROR(VLOOKUP($A21,マスタ!$A:$F,6,0),"")</f>
        <v>156.25</v>
      </c>
      <c r="H21" s="2">
        <v>9</v>
      </c>
    </row>
    <row r="22" spans="1:8" x14ac:dyDescent="0.4">
      <c r="A22" s="4" t="s">
        <v>343</v>
      </c>
      <c r="B22" s="2">
        <v>26</v>
      </c>
      <c r="C22" s="8" t="str">
        <f>IFERROR(VLOOKUP($A22,マスタ!$A:$F,2,0),"")</f>
        <v>レールペンダント 8畳</v>
      </c>
      <c r="D22" s="8" t="str">
        <f>IFERROR(VLOOKUP($A22,マスタ!$A:$F,3,0),"")</f>
        <v>LGBZ6190</v>
      </c>
      <c r="E22" s="2">
        <f>IFERROR(VLOOKUP($A22,マスタ!$A:$F,4,0),"")</f>
        <v>30.9</v>
      </c>
      <c r="F22" s="2">
        <f>IFERROR(VLOOKUP($A22,マスタ!$A:$F,5,0),"")</f>
        <v>3500</v>
      </c>
      <c r="G22" s="6">
        <f>IFERROR(VLOOKUP($A22,マスタ!$A:$F,6,0),"")</f>
        <v>113.26860841423948</v>
      </c>
      <c r="H22" s="2">
        <v>14</v>
      </c>
    </row>
    <row r="23" spans="1:8" x14ac:dyDescent="0.4">
      <c r="A23" s="4" t="s">
        <v>344</v>
      </c>
      <c r="B23" s="2">
        <v>28</v>
      </c>
      <c r="C23" s="8" t="str">
        <f>IFERROR(VLOOKUP($A23,マスタ!$A:$F,2,0),"")</f>
        <v>シーリングライト 8畳</v>
      </c>
      <c r="D23" s="8" t="str">
        <f>IFERROR(VLOOKUP($A23,マスタ!$A:$F,3,0),"")</f>
        <v>CL8DL-S1</v>
      </c>
      <c r="E23" s="2">
        <f>IFERROR(VLOOKUP($A23,マスタ!$A:$F,4,0),"")</f>
        <v>30.7</v>
      </c>
      <c r="F23" s="2">
        <f>IFERROR(VLOOKUP($A23,マスタ!$A:$F,5,0),"")</f>
        <v>4000</v>
      </c>
      <c r="G23" s="6">
        <f>IFERROR(VLOOKUP($A23,マスタ!$A:$F,6,0),"")</f>
        <v>130.29315960912052</v>
      </c>
      <c r="H23" s="2">
        <v>2</v>
      </c>
    </row>
    <row r="24" spans="1:8" x14ac:dyDescent="0.4">
      <c r="A24" s="4" t="s">
        <v>345</v>
      </c>
      <c r="B24" s="2">
        <v>29</v>
      </c>
      <c r="C24" s="8" t="str">
        <f>IFERROR(VLOOKUP($A24,マスタ!$A:$F,2,0),"")</f>
        <v>スポットライト</v>
      </c>
      <c r="D24" s="8" t="str">
        <f>IFERROR(VLOOKUP($A24,マスタ!$A:$F,3,0),"")</f>
        <v>NNQ32044</v>
      </c>
      <c r="E24" s="2">
        <f>IFERROR(VLOOKUP($A24,マスタ!$A:$F,4,0),"")</f>
        <v>42.5</v>
      </c>
      <c r="F24" s="2">
        <f>IFERROR(VLOOKUP($A24,マスタ!$A:$F,5,0),"")</f>
        <v>1332</v>
      </c>
      <c r="G24" s="6">
        <f>IFERROR(VLOOKUP($A24,マスタ!$A:$F,6,0),"")</f>
        <v>31.341176470588234</v>
      </c>
      <c r="H24" s="2">
        <v>2</v>
      </c>
    </row>
    <row r="25" spans="1:8" x14ac:dyDescent="0.4">
      <c r="A25" s="4" t="s">
        <v>87</v>
      </c>
      <c r="B25" s="2">
        <v>3</v>
      </c>
      <c r="C25" s="8" t="str">
        <f>IFERROR(VLOOKUP($A25,マスタ!$A:$F,2,0),"")</f>
        <v>LEDスポットライト 本体黒</v>
      </c>
      <c r="D25" s="8" t="str">
        <f>IFERROR(VLOOKUP($A25,マスタ!$A:$F,3,0),"")</f>
        <v>LEDS-15112L-LS1</v>
      </c>
      <c r="E25" s="2">
        <f>IFERROR(VLOOKUP($A25,マスタ!$A:$F,4,0),"")</f>
        <v>13.7</v>
      </c>
      <c r="F25" s="2">
        <f>IFERROR(VLOOKUP($A25,マスタ!$A:$F,5,0),"")</f>
        <v>1220</v>
      </c>
      <c r="G25" s="6">
        <f>IFERROR(VLOOKUP($A25,マスタ!$A:$F,6,0),"")</f>
        <v>89.051094890510953</v>
      </c>
      <c r="H25" s="2">
        <v>31</v>
      </c>
    </row>
    <row r="26" spans="1:8" x14ac:dyDescent="0.4">
      <c r="A26" s="4" t="s">
        <v>146</v>
      </c>
      <c r="B26" s="2">
        <v>30</v>
      </c>
      <c r="C26" s="8" t="str">
        <f>IFERROR(VLOOKUP($A26,マスタ!$A:$F,2,0),"")</f>
        <v>ＬＥＤ電球 E26 広配光 60形</v>
      </c>
      <c r="D26" s="8" t="str">
        <f>IFERROR(VLOOKUP($A26,マスタ!$A:$F,3,0),"")</f>
        <v>LDA7L-G-6T8</v>
      </c>
      <c r="E26" s="2">
        <f>IFERROR(VLOOKUP($A26,マスタ!$A:$F,4,0),"")</f>
        <v>7.1</v>
      </c>
      <c r="F26" s="2">
        <f>IFERROR(VLOOKUP($A26,マスタ!$A:$F,5,0),"")</f>
        <v>810</v>
      </c>
      <c r="G26" s="6">
        <f>IFERROR(VLOOKUP($A26,マスタ!$A:$F,6,0),"")</f>
        <v>114.08450704225352</v>
      </c>
      <c r="H26" s="2">
        <v>12</v>
      </c>
    </row>
    <row r="27" spans="1:8" x14ac:dyDescent="0.4">
      <c r="A27" s="4" t="s">
        <v>87</v>
      </c>
      <c r="B27" s="2">
        <v>31</v>
      </c>
      <c r="C27" s="8" t="str">
        <f>IFERROR(VLOOKUP($A27,マスタ!$A:$F,2,0),"")</f>
        <v>LEDスポットライト 本体黒</v>
      </c>
      <c r="D27" s="8" t="str">
        <f>IFERROR(VLOOKUP($A27,マスタ!$A:$F,3,0),"")</f>
        <v>LEDS-15112L-LS1</v>
      </c>
      <c r="E27" s="2">
        <f>IFERROR(VLOOKUP($A27,マスタ!$A:$F,4,0),"")</f>
        <v>13.7</v>
      </c>
      <c r="F27" s="2">
        <f>IFERROR(VLOOKUP($A27,マスタ!$A:$F,5,0),"")</f>
        <v>1220</v>
      </c>
      <c r="G27" s="6">
        <f>IFERROR(VLOOKUP($A27,マスタ!$A:$F,6,0),"")</f>
        <v>89.051094890510953</v>
      </c>
      <c r="H27" s="2">
        <v>3</v>
      </c>
    </row>
    <row r="28" spans="1:8" x14ac:dyDescent="0.4">
      <c r="A28" s="4" t="s">
        <v>346</v>
      </c>
      <c r="B28" s="2">
        <v>32</v>
      </c>
      <c r="C28" s="8" t="str">
        <f>IFERROR(VLOOKUP($A28,マスタ!$A:$F,2,0),"")</f>
        <v>角型ダウンライト□150</v>
      </c>
      <c r="D28" s="8" t="str">
        <f>IFERROR(VLOOKUP($A28,マスタ!$A:$F,3,0),"")</f>
        <v>EL-D11/3(102LM) AHN</v>
      </c>
      <c r="E28" s="2">
        <f>IFERROR(VLOOKUP($A28,マスタ!$A:$F,4,0),"")</f>
        <v>6.8</v>
      </c>
      <c r="F28" s="2">
        <f>IFERROR(VLOOKUP($A28,マスタ!$A:$F,5,0),"")</f>
        <v>830</v>
      </c>
      <c r="G28" s="6">
        <f>IFERROR(VLOOKUP($A28,マスタ!$A:$F,6,0),"")</f>
        <v>122.05882352941177</v>
      </c>
      <c r="H28" s="2">
        <v>10</v>
      </c>
    </row>
    <row r="29" spans="1:8" x14ac:dyDescent="0.4">
      <c r="A29" s="4" t="s">
        <v>65</v>
      </c>
      <c r="B29" s="2">
        <v>33</v>
      </c>
      <c r="C29" s="8" t="str">
        <f>IFERROR(VLOOKUP($A29,マスタ!$A:$F,2,0),"")</f>
        <v>LED直管ランプ20形 代替</v>
      </c>
      <c r="D29" s="8" t="str">
        <f>IFERROR(VLOOKUP($A29,マスタ!$A:$F,3,0),"")</f>
        <v>LDG20T・N/6/10/19SL/C</v>
      </c>
      <c r="E29" s="2">
        <f>IFERROR(VLOOKUP($A29,マスタ!$A:$F,4,0),"")</f>
        <v>6.1</v>
      </c>
      <c r="F29" s="2">
        <f>IFERROR(VLOOKUP($A29,マスタ!$A:$F,5,0),"")</f>
        <v>1000</v>
      </c>
      <c r="G29" s="6">
        <f>IFERROR(VLOOKUP($A29,マスタ!$A:$F,6,0),"")</f>
        <v>163.9344262295082</v>
      </c>
      <c r="H29" s="2">
        <v>16</v>
      </c>
    </row>
    <row r="30" spans="1:8" x14ac:dyDescent="0.4">
      <c r="A30" s="4" t="s">
        <v>370</v>
      </c>
      <c r="B30" s="2">
        <v>34</v>
      </c>
      <c r="C30" s="8" t="str">
        <f>IFERROR(VLOOKUP($A30,マスタ!$A:$F,2,0),"")</f>
        <v>LEDビームランプ　75形</v>
      </c>
      <c r="D30" s="8" t="str">
        <f>IFERROR(VLOOKUP($A30,マスタ!$A:$F,3,0),"")</f>
        <v>LDR8L-W-V4</v>
      </c>
      <c r="E30" s="2">
        <f>IFERROR(VLOOKUP($A30,マスタ!$A:$F,4,0),"")</f>
        <v>8.4</v>
      </c>
      <c r="F30" s="2">
        <f>IFERROR(VLOOKUP($A30,マスタ!$A:$F,5,0),"")</f>
        <v>700</v>
      </c>
      <c r="G30" s="6">
        <f>IFERROR(VLOOKUP($A30,マスタ!$A:$F,6,0),"")</f>
        <v>83.333333333333329</v>
      </c>
      <c r="H30" s="2">
        <v>1</v>
      </c>
    </row>
    <row r="31" spans="1:8" x14ac:dyDescent="0.4">
      <c r="A31" s="4" t="s">
        <v>86</v>
      </c>
      <c r="B31" s="2">
        <v>35</v>
      </c>
      <c r="C31" s="8" t="str">
        <f>IFERROR(VLOOKUP($A31,マスタ!$A:$F,2,0),"")</f>
        <v>ＬＥＤ電球 E26 広配光 40形</v>
      </c>
      <c r="D31" s="8" t="str">
        <f>IFERROR(VLOOKUP($A31,マスタ!$A:$F,3,0),"")</f>
        <v>LDA5L-G-4T8</v>
      </c>
      <c r="E31" s="2">
        <f>IFERROR(VLOOKUP($A31,マスタ!$A:$F,4,0),"")</f>
        <v>4.5</v>
      </c>
      <c r="F31" s="2">
        <f>IFERROR(VLOOKUP($A31,マスタ!$A:$F,5,0),"")</f>
        <v>485</v>
      </c>
      <c r="G31" s="6">
        <f>IFERROR(VLOOKUP($A31,マスタ!$A:$F,6,0),"")</f>
        <v>107.77777777777777</v>
      </c>
      <c r="H31" s="2">
        <v>1</v>
      </c>
    </row>
    <row r="32" spans="1:8" x14ac:dyDescent="0.4">
      <c r="A32" s="4" t="s">
        <v>371</v>
      </c>
      <c r="B32" s="2">
        <v>36</v>
      </c>
      <c r="C32" s="8" t="str">
        <f>IFERROR(VLOOKUP($A32,マスタ!$A:$F,2,0),"")</f>
        <v>LEDビームランプ　150形</v>
      </c>
      <c r="D32" s="8" t="str">
        <f>IFERROR(VLOOKUP($A32,マスタ!$A:$F,3,0),"")</f>
        <v>LDR12L-W-V4</v>
      </c>
      <c r="E32" s="2">
        <f>IFERROR(VLOOKUP($A32,マスタ!$A:$F,4,0),"")</f>
        <v>11.7</v>
      </c>
      <c r="F32" s="2">
        <f>IFERROR(VLOOKUP($A32,マスタ!$A:$F,5,0),"")</f>
        <v>1000</v>
      </c>
      <c r="G32" s="6">
        <f>IFERROR(VLOOKUP($A32,マスタ!$A:$F,6,0),"")</f>
        <v>85.470085470085479</v>
      </c>
      <c r="H32" s="2">
        <v>1</v>
      </c>
    </row>
    <row r="33" spans="1:8" x14ac:dyDescent="0.4">
      <c r="A33" s="4" t="s">
        <v>350</v>
      </c>
      <c r="B33" s="2">
        <v>37</v>
      </c>
      <c r="C33" s="8" t="str">
        <f>IFERROR(VLOOKUP($A33,マスタ!$A:$F,2,0),"")</f>
        <v>一体型ベースライト 40形 笠付トラフ型 非常灯兼用 電源別置形</v>
      </c>
      <c r="D33" s="8" t="str">
        <f>IFERROR(VLOOKUP($A33,マスタ!$A:$F,3,0),"")</f>
        <v>MY-HKR425330/N AHTN</v>
      </c>
      <c r="E33" s="2">
        <f>IFERROR(VLOOKUP($A33,マスタ!$A:$F,4,0),"")</f>
        <v>16.899999999999999</v>
      </c>
      <c r="F33" s="2">
        <f>IFERROR(VLOOKUP($A33,マスタ!$A:$F,5,0),"")</f>
        <v>2420</v>
      </c>
      <c r="G33" s="6">
        <f>IFERROR(VLOOKUP($A33,マスタ!$A:$F,6,0),"")</f>
        <v>143.19526627218937</v>
      </c>
      <c r="H33" s="2">
        <v>12</v>
      </c>
    </row>
    <row r="34" spans="1:8" x14ac:dyDescent="0.4">
      <c r="A34" s="4" t="s">
        <v>136</v>
      </c>
      <c r="B34" s="2">
        <v>38</v>
      </c>
      <c r="C34" s="8" t="str">
        <f>IFERROR(VLOOKUP($A34,マスタ!$A:$F,2,0),"")</f>
        <v>ＬＥＤ電球 E17 広配光 60形+ソケット</v>
      </c>
      <c r="D34" s="8" t="str">
        <f>IFERROR(VLOOKUP($A34,マスタ!$A:$F,3,0),"")</f>
        <v>LDA7L-G-6T8+GX10QE26</v>
      </c>
      <c r="E34" s="2">
        <f>IFERROR(VLOOKUP($A34,マスタ!$A:$F,4,0),"")</f>
        <v>7.1</v>
      </c>
      <c r="F34" s="2">
        <f>IFERROR(VLOOKUP($A34,マスタ!$A:$F,5,0),"")</f>
        <v>810</v>
      </c>
      <c r="G34" s="6">
        <f>IFERROR(VLOOKUP($A34,マスタ!$A:$F,6,0),"")</f>
        <v>114.08450704225352</v>
      </c>
      <c r="H34" s="2">
        <v>2</v>
      </c>
    </row>
    <row r="35" spans="1:8" x14ac:dyDescent="0.4">
      <c r="A35" s="4" t="s">
        <v>66</v>
      </c>
      <c r="B35" s="2">
        <v>39</v>
      </c>
      <c r="C35" s="8" t="str">
        <f>IFERROR(VLOOKUP($A35,マスタ!$A:$F,2,0),"")</f>
        <v>LED直管ランプ16形 代替</v>
      </c>
      <c r="D35" s="8" t="str">
        <f>IFERROR(VLOOKUP($A35,マスタ!$A:$F,3,0),"")</f>
        <v>LDG16T・N/6/10/19SL/C</v>
      </c>
      <c r="E35" s="2">
        <f>IFERROR(VLOOKUP($A35,マスタ!$A:$F,4,0),"")</f>
        <v>6.1</v>
      </c>
      <c r="F35" s="2">
        <f>IFERROR(VLOOKUP($A35,マスタ!$A:$F,5,0),"")</f>
        <v>1000</v>
      </c>
      <c r="G35" s="6">
        <f>IFERROR(VLOOKUP($A35,マスタ!$A:$F,6,0),"")</f>
        <v>163.9344262295082</v>
      </c>
      <c r="H35" s="2">
        <v>8</v>
      </c>
    </row>
    <row r="36" spans="1:8" x14ac:dyDescent="0.4">
      <c r="A36" s="4" t="s">
        <v>28</v>
      </c>
      <c r="B36" s="2">
        <v>4</v>
      </c>
      <c r="C36" s="8" t="str">
        <f>IFERROR(VLOOKUP($A36,マスタ!$A:$F,2,0),"")</f>
        <v>ＬＥＤ非常灯　専用形　中天井用　埋込形Φ100　電源別置形</v>
      </c>
      <c r="D36" s="8" t="str">
        <f>IFERROR(VLOOKUP($A36,マスタ!$A:$F,3,0),"")</f>
        <v>EL-DT31111</v>
      </c>
      <c r="E36" s="2" t="str">
        <f>IFERROR(VLOOKUP($A36,マスタ!$A:$F,4,0),"")</f>
        <v>-</v>
      </c>
      <c r="F36" s="2" t="str">
        <f>IFERROR(VLOOKUP($A36,マスタ!$A:$F,5,0),"")</f>
        <v>-</v>
      </c>
      <c r="G36" s="6" t="str">
        <f>IFERROR(VLOOKUP($A36,マスタ!$A:$F,6,0),"")</f>
        <v>-</v>
      </c>
      <c r="H36" s="2">
        <v>205</v>
      </c>
    </row>
    <row r="37" spans="1:8" x14ac:dyDescent="0.4">
      <c r="A37" s="4" t="s">
        <v>65</v>
      </c>
      <c r="B37" s="2">
        <v>40</v>
      </c>
      <c r="C37" s="8" t="str">
        <f>IFERROR(VLOOKUP($A37,マスタ!$A:$F,2,0),"")</f>
        <v>LED直管ランプ20形 代替</v>
      </c>
      <c r="D37" s="8" t="str">
        <f>IFERROR(VLOOKUP($A37,マスタ!$A:$F,3,0),"")</f>
        <v>LDG20T・N/6/10/19SL/C</v>
      </c>
      <c r="E37" s="2">
        <f>IFERROR(VLOOKUP($A37,マスタ!$A:$F,4,0),"")</f>
        <v>6.1</v>
      </c>
      <c r="F37" s="2">
        <f>IFERROR(VLOOKUP($A37,マスタ!$A:$F,5,0),"")</f>
        <v>1000</v>
      </c>
      <c r="G37" s="6">
        <f>IFERROR(VLOOKUP($A37,マスタ!$A:$F,6,0),"")</f>
        <v>163.9344262295082</v>
      </c>
      <c r="H37" s="2">
        <v>6</v>
      </c>
    </row>
    <row r="38" spans="1:8" x14ac:dyDescent="0.4">
      <c r="A38" s="4" t="s">
        <v>185</v>
      </c>
      <c r="B38" s="2">
        <v>41</v>
      </c>
      <c r="C38" s="8" t="str">
        <f>IFERROR(VLOOKUP($A38,マスタ!$A:$F,2,0),"")</f>
        <v>一体型ベースライト 40形 笠付トラフ型 非常灯兼用</v>
      </c>
      <c r="D38" s="8" t="str">
        <f>IFERROR(VLOOKUP($A38,マスタ!$A:$F,3,0),"")</f>
        <v>IREL-LX3-170-50N-RTR40</v>
      </c>
      <c r="E38" s="2">
        <f>IFERROR(VLOOKUP($A38,マスタ!$A:$F,4,0),"")</f>
        <v>32.299999999999997</v>
      </c>
      <c r="F38" s="2">
        <f>IFERROR(VLOOKUP($A38,マスタ!$A:$F,5,0),"")</f>
        <v>5095</v>
      </c>
      <c r="G38" s="6">
        <f>IFERROR(VLOOKUP($A38,マスタ!$A:$F,6,0),"")</f>
        <v>157.73993808049536</v>
      </c>
      <c r="H38" s="2">
        <v>5</v>
      </c>
    </row>
    <row r="39" spans="1:8" x14ac:dyDescent="0.4">
      <c r="A39" s="4" t="s">
        <v>37</v>
      </c>
      <c r="B39" s="2">
        <v>42</v>
      </c>
      <c r="C39" s="8" t="str">
        <f>IFERROR(VLOOKUP($A39,マスタ!$A:$F,2,0),"")</f>
        <v>ＬＥＤ非常灯　専用形　中～特高天井用　埋込形Φ100　電源別置形</v>
      </c>
      <c r="D39" s="8" t="str">
        <f>IFERROR(VLOOKUP($A39,マスタ!$A:$F,3,0),"")</f>
        <v>NNFB87609+FK80000</v>
      </c>
      <c r="E39" s="2" t="str">
        <f>IFERROR(VLOOKUP($A39,マスタ!$A:$F,4,0),"")</f>
        <v>-</v>
      </c>
      <c r="F39" s="2" t="str">
        <f>IFERROR(VLOOKUP($A39,マスタ!$A:$F,5,0),"")</f>
        <v>-</v>
      </c>
      <c r="G39" s="6" t="str">
        <f>IFERROR(VLOOKUP($A39,マスタ!$A:$F,6,0),"")</f>
        <v>-</v>
      </c>
      <c r="H39" s="2">
        <v>11</v>
      </c>
    </row>
    <row r="40" spans="1:8" x14ac:dyDescent="0.4">
      <c r="A40" s="4" t="s">
        <v>88</v>
      </c>
      <c r="B40" s="2">
        <v>43</v>
      </c>
      <c r="C40" s="8" t="str">
        <f>IFERROR(VLOOKUP($A40,マスタ!$A:$F,2,0),"")</f>
        <v>対象外</v>
      </c>
      <c r="D40" s="8" t="str">
        <f>IFERROR(VLOOKUP($A40,マスタ!$A:$F,3,0),"")</f>
        <v>-</v>
      </c>
      <c r="E40" s="2" t="str">
        <f>IFERROR(VLOOKUP($A40,マスタ!$A:$F,4,0),"")</f>
        <v>-</v>
      </c>
      <c r="F40" s="2" t="str">
        <f>IFERROR(VLOOKUP($A40,マスタ!$A:$F,5,0),"")</f>
        <v>-</v>
      </c>
      <c r="G40" s="6" t="str">
        <f>IFERROR(VLOOKUP($A40,マスタ!$A:$F,6,0),"")</f>
        <v>-</v>
      </c>
      <c r="H40" s="2">
        <v>1</v>
      </c>
    </row>
    <row r="41" spans="1:8" x14ac:dyDescent="0.4">
      <c r="A41" s="4" t="s">
        <v>90</v>
      </c>
      <c r="B41" s="2">
        <v>45</v>
      </c>
      <c r="C41" s="8" t="str">
        <f>IFERROR(VLOOKUP($A41,マスタ!$A:$F,2,0),"")</f>
        <v>一体型ベースライト 40形 直付型 幅230mm 非常灯兼用</v>
      </c>
      <c r="D41" s="8" t="str">
        <f>IFERROR(VLOOKUP($A41,マスタ!$A:$F,3,0),"")</f>
        <v>MY-VKR450330/N AHTN</v>
      </c>
      <c r="E41" s="2">
        <f>IFERROR(VLOOKUP($A41,マスタ!$A:$F,4,0),"")</f>
        <v>33.200000000000003</v>
      </c>
      <c r="F41" s="2">
        <f>IFERROR(VLOOKUP($A41,マスタ!$A:$F,5,0),"")</f>
        <v>5150</v>
      </c>
      <c r="G41" s="6">
        <f>IFERROR(VLOOKUP($A41,マスタ!$A:$F,6,0),"")</f>
        <v>155.12048192771084</v>
      </c>
      <c r="H41" s="2">
        <v>4</v>
      </c>
    </row>
    <row r="42" spans="1:8" x14ac:dyDescent="0.4">
      <c r="A42" s="4" t="s">
        <v>85</v>
      </c>
      <c r="B42" s="2">
        <v>45323</v>
      </c>
      <c r="C42" s="8" t="str">
        <f>IFERROR(VLOOKUP($A42,マスタ!$A:$F,2,0),"")</f>
        <v>LEDダウンライト 埋込穴φ150</v>
      </c>
      <c r="D42" s="8" t="str">
        <f>IFERROR(VLOOKUP($A42,マスタ!$A:$F,3,0),"")</f>
        <v>DL11L38-15W7BW-D</v>
      </c>
      <c r="E42" s="2">
        <f>IFERROR(VLOOKUP($A42,マスタ!$A:$F,4,0),"")</f>
        <v>9.8000000000000007</v>
      </c>
      <c r="F42" s="2">
        <f>IFERROR(VLOOKUP($A42,マスタ!$A:$F,5,0),"")</f>
        <v>1034</v>
      </c>
      <c r="G42" s="6">
        <f>IFERROR(VLOOKUP($A42,マスタ!$A:$F,6,0),"")</f>
        <v>105.51020408163265</v>
      </c>
      <c r="H42" s="2">
        <v>40</v>
      </c>
    </row>
    <row r="43" spans="1:8" x14ac:dyDescent="0.4">
      <c r="A43" s="4" t="s">
        <v>67</v>
      </c>
      <c r="B43" s="2">
        <v>46</v>
      </c>
      <c r="C43" s="8" t="str">
        <f>IFERROR(VLOOKUP($A43,マスタ!$A:$F,2,0),"")</f>
        <v>LED直管ランプ40形 ガラス直管</v>
      </c>
      <c r="D43" s="8" t="str">
        <f>IFERROR(VLOOKUP($A43,マスタ!$A:$F,3,0),"")</f>
        <v>LDGF40T・N/17/25P</v>
      </c>
      <c r="E43" s="2">
        <f>IFERROR(VLOOKUP($A43,マスタ!$A:$F,4,0),"")</f>
        <v>16.8</v>
      </c>
      <c r="F43" s="2">
        <f>IFERROR(VLOOKUP($A43,マスタ!$A:$F,5,0),"")</f>
        <v>2500</v>
      </c>
      <c r="G43" s="6">
        <f>IFERROR(VLOOKUP($A43,マスタ!$A:$F,6,0),"")</f>
        <v>148.8095238095238</v>
      </c>
      <c r="H43" s="2">
        <v>3</v>
      </c>
    </row>
    <row r="44" spans="1:8" x14ac:dyDescent="0.4">
      <c r="A44" s="4" t="s">
        <v>41</v>
      </c>
      <c r="B44" s="2">
        <v>47</v>
      </c>
      <c r="C44" s="8" t="str">
        <f>IFERROR(VLOOKUP($A44,マスタ!$A:$F,2,0),"")</f>
        <v>一体型ベースライト 40形 直付型 幅150mm　非常灯兼用</v>
      </c>
      <c r="D44" s="8" t="str">
        <f>IFERROR(VLOOKUP($A44,マスタ!$A:$F,3,0),"")</f>
        <v>IREL-LX3-170-25N-CL40</v>
      </c>
      <c r="E44" s="2">
        <f>IFERROR(VLOOKUP($A44,マスタ!$A:$F,4,0),"")</f>
        <v>16</v>
      </c>
      <c r="F44" s="2">
        <f>IFERROR(VLOOKUP($A44,マスタ!$A:$F,5,0),"")</f>
        <v>2500</v>
      </c>
      <c r="G44" s="6">
        <f>IFERROR(VLOOKUP($A44,マスタ!$A:$F,6,0),"")</f>
        <v>156.25</v>
      </c>
      <c r="H44" s="2">
        <v>2</v>
      </c>
    </row>
    <row r="45" spans="1:8" x14ac:dyDescent="0.4">
      <c r="A45" s="4" t="s">
        <v>64</v>
      </c>
      <c r="B45" s="2">
        <v>48</v>
      </c>
      <c r="C45" s="8" t="str">
        <f>IFERROR(VLOOKUP($A45,マスタ!$A:$F,2,0),"")</f>
        <v>LED直管ランプ40形 代替</v>
      </c>
      <c r="D45" s="8" t="str">
        <f>IFERROR(VLOOKUP($A45,マスタ!$A:$F,3,0),"")</f>
        <v>LDG32T・N/14/25/19SP/C</v>
      </c>
      <c r="E45" s="2">
        <f>IFERROR(VLOOKUP($A45,マスタ!$A:$F,4,0),"")</f>
        <v>13.8</v>
      </c>
      <c r="F45" s="2">
        <f>IFERROR(VLOOKUP($A45,マスタ!$A:$F,5,0),"")</f>
        <v>2500</v>
      </c>
      <c r="G45" s="6">
        <f>IFERROR(VLOOKUP($A45,マスタ!$A:$F,6,0),"")</f>
        <v>181.15942028985506</v>
      </c>
      <c r="H45" s="2">
        <v>1</v>
      </c>
    </row>
    <row r="46" spans="1:8" x14ac:dyDescent="0.4">
      <c r="A46" s="4" t="s">
        <v>352</v>
      </c>
      <c r="B46" s="2">
        <v>49</v>
      </c>
      <c r="C46" s="8" t="str">
        <f>IFERROR(VLOOKUP($A46,マスタ!$A:$F,2,0),"")</f>
        <v>一体型ベースライト 20形 直付型 幅230mm</v>
      </c>
      <c r="D46" s="8" t="str">
        <f>IFERROR(VLOOKUP($A46,マスタ!$A:$F,3,0),"")</f>
        <v>MY-VK425330C/N AHTN</v>
      </c>
      <c r="E46" s="2">
        <f>IFERROR(VLOOKUP($A46,マスタ!$A:$F,4,0),"")</f>
        <v>18.100000000000001</v>
      </c>
      <c r="F46" s="2">
        <f>IFERROR(VLOOKUP($A46,マスタ!$A:$F,5,0),"")</f>
        <v>2480</v>
      </c>
      <c r="G46" s="6">
        <f>IFERROR(VLOOKUP($A46,マスタ!$A:$F,6,0),"")</f>
        <v>137.01657458563534</v>
      </c>
      <c r="H46" s="2">
        <v>5</v>
      </c>
    </row>
    <row r="47" spans="1:8" x14ac:dyDescent="0.4">
      <c r="A47" s="4" t="s">
        <v>83</v>
      </c>
      <c r="B47" s="2">
        <v>5</v>
      </c>
      <c r="C47" s="8" t="str">
        <f>IFERROR(VLOOKUP($A47,マスタ!$A:$F,2,0),"")</f>
        <v>一体型ベースライト 40形 直付型 幅230mm 非常灯兼用</v>
      </c>
      <c r="D47" s="8" t="str">
        <f>IFERROR(VLOOKUP($A47,マスタ!$A:$F,3,0),"")</f>
        <v>IREL-LX3-170-52N-CL40W</v>
      </c>
      <c r="E47" s="2">
        <f>IFERROR(VLOOKUP($A47,マスタ!$A:$F,4,0),"")</f>
        <v>32.299999999999997</v>
      </c>
      <c r="F47" s="2">
        <f>IFERROR(VLOOKUP($A47,マスタ!$A:$F,5,0),"")</f>
        <v>5200</v>
      </c>
      <c r="G47" s="6">
        <f>IFERROR(VLOOKUP($A47,マスタ!$A:$F,6,0),"")</f>
        <v>160.99071207430342</v>
      </c>
      <c r="H47" s="2">
        <v>33</v>
      </c>
    </row>
    <row r="48" spans="1:8" x14ac:dyDescent="0.4">
      <c r="A48" s="4" t="s">
        <v>353</v>
      </c>
      <c r="B48" s="2">
        <v>50</v>
      </c>
      <c r="C48" s="8" t="str">
        <f>IFERROR(VLOOKUP($A48,マスタ!$A:$F,2,0),"")</f>
        <v>シーリング</v>
      </c>
      <c r="D48" s="8" t="str">
        <f>IFERROR(VLOOKUP($A48,マスタ!$A:$F,3,0),"")</f>
        <v>EL-C1010AN/W AHN</v>
      </c>
      <c r="E48" s="2">
        <f>IFERROR(VLOOKUP($A48,マスタ!$A:$F,4,0),"")</f>
        <v>6.8</v>
      </c>
      <c r="F48" s="2">
        <f>IFERROR(VLOOKUP($A48,マスタ!$A:$F,5,0),"")</f>
        <v>1000</v>
      </c>
      <c r="G48" s="6">
        <f>IFERROR(VLOOKUP($A48,マスタ!$A:$F,6,0),"")</f>
        <v>147.05882352941177</v>
      </c>
      <c r="H48" s="2">
        <v>9</v>
      </c>
    </row>
    <row r="49" spans="1:8" x14ac:dyDescent="0.4">
      <c r="A49" s="4" t="s">
        <v>64</v>
      </c>
      <c r="B49" s="2">
        <v>51</v>
      </c>
      <c r="C49" s="8" t="str">
        <f>IFERROR(VLOOKUP($A49,マスタ!$A:$F,2,0),"")</f>
        <v>LED直管ランプ40形 代替</v>
      </c>
      <c r="D49" s="8" t="str">
        <f>IFERROR(VLOOKUP($A49,マスタ!$A:$F,3,0),"")</f>
        <v>LDG32T・N/14/25/19SP/C</v>
      </c>
      <c r="E49" s="2">
        <f>IFERROR(VLOOKUP($A49,マスタ!$A:$F,4,0),"")</f>
        <v>13.8</v>
      </c>
      <c r="F49" s="2">
        <f>IFERROR(VLOOKUP($A49,マスタ!$A:$F,5,0),"")</f>
        <v>2500</v>
      </c>
      <c r="G49" s="6">
        <f>IFERROR(VLOOKUP($A49,マスタ!$A:$F,6,0),"")</f>
        <v>181.15942028985506</v>
      </c>
      <c r="H49" s="2">
        <v>2</v>
      </c>
    </row>
    <row r="50" spans="1:8" x14ac:dyDescent="0.4">
      <c r="A50" s="4" t="s">
        <v>64</v>
      </c>
      <c r="B50" s="2">
        <v>52</v>
      </c>
      <c r="C50" s="8" t="str">
        <f>IFERROR(VLOOKUP($A50,マスタ!$A:$F,2,0),"")</f>
        <v>LED直管ランプ40形 代替</v>
      </c>
      <c r="D50" s="8" t="str">
        <f>IFERROR(VLOOKUP($A50,マスタ!$A:$F,3,0),"")</f>
        <v>LDG32T・N/14/25/19SP/C</v>
      </c>
      <c r="E50" s="2">
        <f>IFERROR(VLOOKUP($A50,マスタ!$A:$F,4,0),"")</f>
        <v>13.8</v>
      </c>
      <c r="F50" s="2">
        <f>IFERROR(VLOOKUP($A50,マスタ!$A:$F,5,0),"")</f>
        <v>2500</v>
      </c>
      <c r="G50" s="6">
        <f>IFERROR(VLOOKUP($A50,マスタ!$A:$F,6,0),"")</f>
        <v>181.15942028985506</v>
      </c>
      <c r="H50" s="2">
        <v>12</v>
      </c>
    </row>
    <row r="51" spans="1:8" x14ac:dyDescent="0.4">
      <c r="A51" s="4" t="s">
        <v>64</v>
      </c>
      <c r="B51" s="2">
        <v>53</v>
      </c>
      <c r="C51" s="8" t="str">
        <f>IFERROR(VLOOKUP($A51,マスタ!$A:$F,2,0),"")</f>
        <v>LED直管ランプ40形 代替</v>
      </c>
      <c r="D51" s="8" t="str">
        <f>IFERROR(VLOOKUP($A51,マスタ!$A:$F,3,0),"")</f>
        <v>LDG32T・N/14/25/19SP/C</v>
      </c>
      <c r="E51" s="2">
        <f>IFERROR(VLOOKUP($A51,マスタ!$A:$F,4,0),"")</f>
        <v>13.8</v>
      </c>
      <c r="F51" s="2">
        <f>IFERROR(VLOOKUP($A51,マスタ!$A:$F,5,0),"")</f>
        <v>2500</v>
      </c>
      <c r="G51" s="6">
        <f>IFERROR(VLOOKUP($A51,マスタ!$A:$F,6,0),"")</f>
        <v>181.15942028985506</v>
      </c>
      <c r="H51" s="2">
        <v>14</v>
      </c>
    </row>
    <row r="52" spans="1:8" x14ac:dyDescent="0.4">
      <c r="A52" s="4" t="s">
        <v>354</v>
      </c>
      <c r="B52" s="2">
        <v>54</v>
      </c>
      <c r="C52" s="8" t="str">
        <f>IFERROR(VLOOKUP($A52,マスタ!$A:$F,2,0),"")</f>
        <v>LEDダウンライト 埋込φ150 軒下用+RP</v>
      </c>
      <c r="D52" s="8" t="str">
        <f>IFERROR(VLOOKUP($A52,マスタ!$A:$F,3,0),"")</f>
        <v>EL-WD01/3(102LM) AHN+LZA-92182E</v>
      </c>
      <c r="E52" s="2">
        <f>IFERROR(VLOOKUP($A52,マスタ!$A:$F,4,0),"")</f>
        <v>6.8</v>
      </c>
      <c r="F52" s="2">
        <f>IFERROR(VLOOKUP($A52,マスタ!$A:$F,5,0),"")</f>
        <v>840</v>
      </c>
      <c r="G52" s="6">
        <f>IFERROR(VLOOKUP($A52,マスタ!$A:$F,6,0),"")</f>
        <v>123.52941176470588</v>
      </c>
      <c r="H52" s="2">
        <v>5</v>
      </c>
    </row>
    <row r="53" spans="1:8" x14ac:dyDescent="0.4">
      <c r="A53" s="4" t="s">
        <v>355</v>
      </c>
      <c r="B53" s="2">
        <v>55</v>
      </c>
      <c r="C53" s="8" t="str">
        <f>IFERROR(VLOOKUP($A53,マスタ!$A:$F,2,0),"")</f>
        <v>一体型ベースライト 40形 埋込型 幅300mm　非常灯兼用</v>
      </c>
      <c r="D53" s="8" t="str">
        <f>IFERROR(VLOOKUP($A53,マスタ!$A:$F,3,0),"")</f>
        <v>MY-BK450335C/N AHTN</v>
      </c>
      <c r="E53" s="2">
        <f>IFERROR(VLOOKUP($A53,マスタ!$A:$F,4,0),"")</f>
        <v>34.4</v>
      </c>
      <c r="F53" s="2">
        <f>IFERROR(VLOOKUP($A53,マスタ!$A:$F,5,0),"")</f>
        <v>5040</v>
      </c>
      <c r="G53" s="6">
        <f>IFERROR(VLOOKUP($A53,マスタ!$A:$F,6,0),"")</f>
        <v>146.51162790697674</v>
      </c>
      <c r="H53" s="2">
        <v>7</v>
      </c>
    </row>
    <row r="54" spans="1:8" x14ac:dyDescent="0.4">
      <c r="A54" s="4" t="s">
        <v>64</v>
      </c>
      <c r="B54" s="2">
        <v>56</v>
      </c>
      <c r="C54" s="8" t="str">
        <f>IFERROR(VLOOKUP($A54,マスタ!$A:$F,2,0),"")</f>
        <v>LED直管ランプ40形 代替</v>
      </c>
      <c r="D54" s="8" t="str">
        <f>IFERROR(VLOOKUP($A54,マスタ!$A:$F,3,0),"")</f>
        <v>LDG32T・N/14/25/19SP/C</v>
      </c>
      <c r="E54" s="2">
        <f>IFERROR(VLOOKUP($A54,マスタ!$A:$F,4,0),"")</f>
        <v>13.8</v>
      </c>
      <c r="F54" s="2">
        <f>IFERROR(VLOOKUP($A54,マスタ!$A:$F,5,0),"")</f>
        <v>2500</v>
      </c>
      <c r="G54" s="6">
        <f>IFERROR(VLOOKUP($A54,マスタ!$A:$F,6,0),"")</f>
        <v>181.15942028985506</v>
      </c>
      <c r="H54" s="2">
        <v>4</v>
      </c>
    </row>
    <row r="55" spans="1:8" x14ac:dyDescent="0.4">
      <c r="A55" s="4" t="s">
        <v>64</v>
      </c>
      <c r="B55" s="2">
        <v>6</v>
      </c>
      <c r="C55" s="8" t="str">
        <f>IFERROR(VLOOKUP($A55,マスタ!$A:$F,2,0),"")</f>
        <v>LED直管ランプ40形 代替</v>
      </c>
      <c r="D55" s="8" t="str">
        <f>IFERROR(VLOOKUP($A55,マスタ!$A:$F,3,0),"")</f>
        <v>LDG32T・N/14/25/19SP/C</v>
      </c>
      <c r="E55" s="2">
        <f>IFERROR(VLOOKUP($A55,マスタ!$A:$F,4,0),"")</f>
        <v>13.8</v>
      </c>
      <c r="F55" s="2">
        <f>IFERROR(VLOOKUP($A55,マスタ!$A:$F,5,0),"")</f>
        <v>2500</v>
      </c>
      <c r="G55" s="6">
        <f>IFERROR(VLOOKUP($A55,マスタ!$A:$F,6,0),"")</f>
        <v>181.15942028985506</v>
      </c>
      <c r="H55" s="2">
        <v>70</v>
      </c>
    </row>
    <row r="56" spans="1:8" x14ac:dyDescent="0.4">
      <c r="A56" s="4" t="s">
        <v>357</v>
      </c>
      <c r="B56" s="2">
        <v>7</v>
      </c>
      <c r="C56" s="8" t="str">
        <f>IFERROR(VLOOKUP($A56,マスタ!$A:$F,2,0),"")</f>
        <v>非常用照明器具+RP</v>
      </c>
      <c r="D56" s="8" t="str">
        <f>IFERROR(VLOOKUP($A56,マスタ!$A:$F,3,0),"")</f>
        <v>EL-DT31111+LZA-90300E</v>
      </c>
      <c r="E56" s="2" t="str">
        <f>IFERROR(VLOOKUP($A56,マスタ!$A:$F,4,0),"")</f>
        <v>-</v>
      </c>
      <c r="F56" s="2" t="str">
        <f>IFERROR(VLOOKUP($A56,マスタ!$A:$F,5,0),"")</f>
        <v>-</v>
      </c>
      <c r="G56" s="6" t="str">
        <f>IFERROR(VLOOKUP($A56,マスタ!$A:$F,6,0),"")</f>
        <v>-</v>
      </c>
      <c r="H56" s="2">
        <v>2</v>
      </c>
    </row>
    <row r="57" spans="1:8" x14ac:dyDescent="0.4">
      <c r="A57" s="4" t="s">
        <v>168</v>
      </c>
      <c r="B57" s="2">
        <v>8</v>
      </c>
      <c r="C57" s="8" t="str">
        <f>IFERROR(VLOOKUP($A57,マスタ!$A:$F,2,0),"")</f>
        <v>LED直管ランプ40形 代替 角度可変</v>
      </c>
      <c r="D57" s="8" t="str">
        <f>IFERROR(VLOOKUP($A57,マスタ!$A:$F,3,0),"")</f>
        <v>LDGR32T･N/16/25/16S</v>
      </c>
      <c r="E57" s="2">
        <f>IFERROR(VLOOKUP($A57,マスタ!$A:$F,4,0),"")</f>
        <v>16.100000000000001</v>
      </c>
      <c r="F57" s="2">
        <f>IFERROR(VLOOKUP($A57,マスタ!$A:$F,5,0),"")</f>
        <v>2500</v>
      </c>
      <c r="G57" s="6">
        <f>IFERROR(VLOOKUP($A57,マスタ!$A:$F,6,0),"")</f>
        <v>155.27950310559004</v>
      </c>
      <c r="H57" s="2">
        <v>636</v>
      </c>
    </row>
    <row r="58" spans="1:8" x14ac:dyDescent="0.4">
      <c r="A58" s="4" t="s">
        <v>358</v>
      </c>
      <c r="B58" s="2">
        <v>9</v>
      </c>
      <c r="C58" s="8" t="str">
        <f>IFERROR(VLOOKUP($A58,マスタ!$A:$F,2,0),"")</f>
        <v>LEDダウンライト  埋込φ100</v>
      </c>
      <c r="D58" s="8" t="str">
        <f>IFERROR(VLOOKUP($A58,マスタ!$A:$F,3,0),"")</f>
        <v>DL6L38-10W7BW-D</v>
      </c>
      <c r="E58" s="2">
        <f>IFERROR(VLOOKUP($A58,マスタ!$A:$F,4,0),"")</f>
        <v>5.4</v>
      </c>
      <c r="F58" s="2">
        <f>IFERROR(VLOOKUP($A58,マスタ!$A:$F,5,0),"")</f>
        <v>611</v>
      </c>
      <c r="G58" s="6">
        <f>IFERROR(VLOOKUP($A58,マスタ!$A:$F,6,0),"")</f>
        <v>113.14814814814814</v>
      </c>
      <c r="H58" s="2">
        <v>80</v>
      </c>
    </row>
    <row r="59" spans="1:8" x14ac:dyDescent="0.4">
      <c r="A59" s="4" t="s">
        <v>359</v>
      </c>
      <c r="B59" s="2" t="s">
        <v>74</v>
      </c>
      <c r="C59" s="8" t="str">
        <f>IFERROR(VLOOKUP($A59,マスタ!$A:$F,2,0),"")</f>
        <v>誘導灯　C級　片面+表示板+RP</v>
      </c>
      <c r="D59" s="8" t="str">
        <f>IFERROR(VLOOKUP($A59,マスタ!$A:$F,3,0),"")</f>
        <v>KSH101511EL+S1-1091S+MOYU-01C11B</v>
      </c>
      <c r="E59" s="2">
        <f>IFERROR(VLOOKUP($A59,マスタ!$A:$F,4,0),"")</f>
        <v>1.2</v>
      </c>
      <c r="F59" s="2" t="str">
        <f>IFERROR(VLOOKUP($A59,マスタ!$A:$F,5,0),"")</f>
        <v>-</v>
      </c>
      <c r="G59" s="6" t="str">
        <f>IFERROR(VLOOKUP($A59,マスタ!$A:$F,6,0),"")</f>
        <v>-</v>
      </c>
      <c r="H59" s="2">
        <v>30</v>
      </c>
    </row>
    <row r="60" spans="1:8" x14ac:dyDescent="0.4">
      <c r="A60" s="4" t="s">
        <v>360</v>
      </c>
      <c r="B60" s="2" t="s">
        <v>337</v>
      </c>
      <c r="C60" s="8" t="str">
        <f>IFERROR(VLOOKUP($A60,マスタ!$A:$F,2,0),"")</f>
        <v>誘導灯　C級　片面+表示板+RP</v>
      </c>
      <c r="D60" s="8" t="str">
        <f>IFERROR(VLOOKUP($A60,マスタ!$A:$F,3,0),"")</f>
        <v>KSH101511EL+S2-1091W+MOYU-08W32B</v>
      </c>
      <c r="E60" s="2">
        <f>IFERROR(VLOOKUP($A60,マスタ!$A:$F,4,0),"")</f>
        <v>1.2</v>
      </c>
      <c r="F60" s="2" t="str">
        <f>IFERROR(VLOOKUP($A60,マスタ!$A:$F,5,0),"")</f>
        <v>-</v>
      </c>
      <c r="G60" s="6" t="str">
        <f>IFERROR(VLOOKUP($A60,マスタ!$A:$F,6,0),"")</f>
        <v>-</v>
      </c>
      <c r="H60" s="2">
        <v>4</v>
      </c>
    </row>
    <row r="61" spans="1:8" x14ac:dyDescent="0.4">
      <c r="A61" s="4" t="s">
        <v>361</v>
      </c>
      <c r="B61" s="2" t="s">
        <v>338</v>
      </c>
      <c r="C61" s="8" t="str">
        <f>IFERROR(VLOOKUP($A61,マスタ!$A:$F,2,0),"")</f>
        <v>誘導灯　B級BL形　片面+表示板+RP</v>
      </c>
      <c r="D61" s="8" t="str">
        <f>IFERROR(VLOOKUP($A61,マスタ!$A:$F,3,0),"")</f>
        <v>KSH201511EL+S2-2091AR+MOYU-08W32B</v>
      </c>
      <c r="E61" s="2">
        <f>IFERROR(VLOOKUP($A61,マスタ!$A:$F,4,0),"")</f>
        <v>1.9</v>
      </c>
      <c r="F61" s="2" t="str">
        <f>IFERROR(VLOOKUP($A61,マスタ!$A:$F,5,0),"")</f>
        <v>-</v>
      </c>
      <c r="G61" s="6" t="str">
        <f>IFERROR(VLOOKUP($A61,マスタ!$A:$F,6,0),"")</f>
        <v>-</v>
      </c>
      <c r="H61" s="2">
        <v>2</v>
      </c>
    </row>
    <row r="62" spans="1:8" x14ac:dyDescent="0.4">
      <c r="A62" s="4" t="s">
        <v>362</v>
      </c>
      <c r="B62" s="2" t="s">
        <v>339</v>
      </c>
      <c r="C62" s="8" t="str">
        <f>IFERROR(VLOOKUP($A62,マスタ!$A:$F,2,0),"")</f>
        <v>誘導灯　B級BL形　片面+表示板+RP</v>
      </c>
      <c r="D62" s="8" t="str">
        <f>IFERROR(VLOOKUP($A62,マスタ!$A:$F,3,0),"")</f>
        <v>KSH201511EL+S1-2091S+C152P</v>
      </c>
      <c r="E62" s="2">
        <f>IFERROR(VLOOKUP($A62,マスタ!$A:$F,4,0),"")</f>
        <v>1.9</v>
      </c>
      <c r="F62" s="2" t="str">
        <f>IFERROR(VLOOKUP($A62,マスタ!$A:$F,5,0),"")</f>
        <v>-</v>
      </c>
      <c r="G62" s="6" t="str">
        <f>IFERROR(VLOOKUP($A62,マスタ!$A:$F,6,0),"")</f>
        <v>-</v>
      </c>
      <c r="H62" s="2">
        <v>1</v>
      </c>
    </row>
    <row r="63" spans="1:8" x14ac:dyDescent="0.4">
      <c r="A63" s="4" t="s">
        <v>363</v>
      </c>
      <c r="B63" s="2" t="s">
        <v>75</v>
      </c>
      <c r="C63" s="8" t="str">
        <f>IFERROR(VLOOKUP($A63,マスタ!$A:$F,2,0),"")</f>
        <v>誘導灯　B級BL形　片面+表示板+RP</v>
      </c>
      <c r="D63" s="8" t="str">
        <f>IFERROR(VLOOKUP($A63,マスタ!$A:$F,3,0),"")</f>
        <v>KSH201511EL+S2-2091AR+MOYU-02C32B</v>
      </c>
      <c r="E63" s="2">
        <f>IFERROR(VLOOKUP($A63,マスタ!$A:$F,4,0),"")</f>
        <v>1.9</v>
      </c>
      <c r="F63" s="2" t="str">
        <f>IFERROR(VLOOKUP($A63,マスタ!$A:$F,5,0),"")</f>
        <v>-</v>
      </c>
      <c r="G63" s="6" t="str">
        <f>IFERROR(VLOOKUP($A63,マスタ!$A:$F,6,0),"")</f>
        <v>-</v>
      </c>
      <c r="H63" s="2">
        <v>10</v>
      </c>
    </row>
    <row r="64" spans="1:8" x14ac:dyDescent="0.4">
      <c r="A64" s="4" t="s">
        <v>364</v>
      </c>
      <c r="B64" s="2" t="s">
        <v>76</v>
      </c>
      <c r="C64" s="8" t="str">
        <f>IFERROR(VLOOKUP($A64,マスタ!$A:$F,2,0),"")</f>
        <v>誘導灯　B級BL形　点滅形誘導音付　片面+表示板+RP</v>
      </c>
      <c r="D64" s="8" t="str">
        <f>IFERROR(VLOOKUP($A64,マスタ!$A:$F,3,0),"")</f>
        <v>KSD2951VA 1EL+S1-2061S+MOYU-09W12B</v>
      </c>
      <c r="E64" s="2">
        <f>IFERROR(VLOOKUP($A64,マスタ!$A:$F,4,0),"")</f>
        <v>3.5</v>
      </c>
      <c r="F64" s="2" t="str">
        <f>IFERROR(VLOOKUP($A64,マスタ!$A:$F,5,0),"")</f>
        <v>-</v>
      </c>
      <c r="G64" s="6" t="str">
        <f>IFERROR(VLOOKUP($A64,マスタ!$A:$F,6,0),"")</f>
        <v>-</v>
      </c>
      <c r="H64" s="2">
        <v>20</v>
      </c>
    </row>
    <row r="65" spans="1:8" x14ac:dyDescent="0.4">
      <c r="A65" s="4" t="s">
        <v>365</v>
      </c>
      <c r="B65" s="2" t="s">
        <v>77</v>
      </c>
      <c r="C65" s="8" t="str">
        <f>IFERROR(VLOOKUP($A65,マスタ!$A:$F,2,0),"")</f>
        <v>誘導灯　B級BL形　埋込　片面+表示板+RP</v>
      </c>
      <c r="D65" s="8" t="str">
        <f>IFERROR(VLOOKUP($A65,マスタ!$A:$F,3,0),"")</f>
        <v>FA20303C LE1+FK20300+FK21724C</v>
      </c>
      <c r="E65" s="2">
        <f>IFERROR(VLOOKUP($A65,マスタ!$A:$F,4,0),"")</f>
        <v>1.7</v>
      </c>
      <c r="F65" s="2" t="str">
        <f>IFERROR(VLOOKUP($A65,マスタ!$A:$F,5,0),"")</f>
        <v>-</v>
      </c>
      <c r="G65" s="6" t="str">
        <f>IFERROR(VLOOKUP($A65,マスタ!$A:$F,6,0),"")</f>
        <v>-</v>
      </c>
      <c r="H65" s="2">
        <v>6</v>
      </c>
    </row>
    <row r="66" spans="1:8" x14ac:dyDescent="0.4">
      <c r="A66" s="4" t="s">
        <v>366</v>
      </c>
      <c r="B66" s="2" t="s">
        <v>78</v>
      </c>
      <c r="C66" s="8" t="str">
        <f>IFERROR(VLOOKUP($A66,マスタ!$A:$F,2,0),"")</f>
        <v>誘導灯　C級　片面+表示板+RP</v>
      </c>
      <c r="D66" s="8" t="str">
        <f>IFERROR(VLOOKUP($A66,マスタ!$A:$F,3,0),"")</f>
        <v>KSH10151H1EL+S1-1091S+MOYU-12W21B</v>
      </c>
      <c r="E66" s="2">
        <f>IFERROR(VLOOKUP($A66,マスタ!$A:$F,4,0),"")</f>
        <v>1.2</v>
      </c>
      <c r="F66" s="2" t="str">
        <f>IFERROR(VLOOKUP($A66,マスタ!$A:$F,5,0),"")</f>
        <v>-</v>
      </c>
      <c r="G66" s="6" t="str">
        <f>IFERROR(VLOOKUP($A66,マスタ!$A:$F,6,0),"")</f>
        <v>-</v>
      </c>
      <c r="H66" s="2">
        <v>2</v>
      </c>
    </row>
    <row r="67" spans="1:8" x14ac:dyDescent="0.4">
      <c r="A67" s="4" t="s">
        <v>367</v>
      </c>
      <c r="B67" s="2" t="s">
        <v>79</v>
      </c>
      <c r="C67" s="8" t="str">
        <f>IFERROR(VLOOKUP($A67,マスタ!$A:$F,2,0),"")</f>
        <v>誘導灯　C級　両面+表示板</v>
      </c>
      <c r="D67" s="8" t="str">
        <f>IFERROR(VLOOKUP($A67,マスタ!$A:$F,3,0),"")</f>
        <v>KSH10162H1EL+S2-1091W</v>
      </c>
      <c r="E67" s="2">
        <f>IFERROR(VLOOKUP($A67,マスタ!$A:$F,4,0),"")</f>
        <v>1.9</v>
      </c>
      <c r="F67" s="2" t="str">
        <f>IFERROR(VLOOKUP($A67,マスタ!$A:$F,5,0),"")</f>
        <v>-</v>
      </c>
      <c r="G67" s="6" t="str">
        <f>IFERROR(VLOOKUP($A67,マスタ!$A:$F,6,0),"")</f>
        <v>-</v>
      </c>
      <c r="H67" s="2">
        <v>2</v>
      </c>
    </row>
    <row r="68" spans="1:8" x14ac:dyDescent="0.4">
      <c r="A68" s="4" t="s">
        <v>368</v>
      </c>
      <c r="B68" s="2" t="s">
        <v>80</v>
      </c>
      <c r="C68" s="8" t="str">
        <f>IFERROR(VLOOKUP($A68,マスタ!$A:$F,2,0),"")</f>
        <v>誘導灯　C級　片面+表示板+RP</v>
      </c>
      <c r="D68" s="8" t="str">
        <f>IFERROR(VLOOKUP($A68,マスタ!$A:$F,3,0),"")</f>
        <v>KSH101511EL+S1-1091S+MOYU-08W32B</v>
      </c>
      <c r="E68" s="2">
        <f>IFERROR(VLOOKUP($A68,マスタ!$A:$F,4,0),"")</f>
        <v>1.2</v>
      </c>
      <c r="F68" s="2" t="str">
        <f>IFERROR(VLOOKUP($A68,マスタ!$A:$F,5,0),"")</f>
        <v>-</v>
      </c>
      <c r="G68" s="6" t="str">
        <f>IFERROR(VLOOKUP($A68,マスタ!$A:$F,6,0),"")</f>
        <v>-</v>
      </c>
      <c r="H68" s="2">
        <v>1</v>
      </c>
    </row>
    <row r="69" spans="1:8" x14ac:dyDescent="0.4">
      <c r="A69" s="4" t="s">
        <v>138</v>
      </c>
      <c r="B69" s="2" t="s">
        <v>81</v>
      </c>
      <c r="C69" s="8" t="str">
        <f>IFERROR(VLOOKUP($A69,マスタ!$A:$F,2,0),"")</f>
        <v>誘導灯　B級BL形　両面+表示板+RP</v>
      </c>
      <c r="D69" s="8" t="str">
        <f>IFERROR(VLOOKUP($A69,マスタ!$A:$F,3,0),"")</f>
        <v>KSH201621EL+S2-2091L+S2-2091AR+MOYU-02C32B</v>
      </c>
      <c r="E69" s="2">
        <f>IFERROR(VLOOKUP($A69,マスタ!$A:$F,4,0),"")</f>
        <v>2.7</v>
      </c>
      <c r="F69" s="2" t="str">
        <f>IFERROR(VLOOKUP($A69,マスタ!$A:$F,5,0),"")</f>
        <v>-</v>
      </c>
      <c r="G69" s="6" t="str">
        <f>IFERROR(VLOOKUP($A69,マスタ!$A:$F,6,0),"")</f>
        <v>-</v>
      </c>
      <c r="H69" s="2">
        <v>8</v>
      </c>
    </row>
    <row r="70" spans="1:8" x14ac:dyDescent="0.4">
      <c r="A70" s="4" t="s">
        <v>360</v>
      </c>
      <c r="B70" s="2" t="s">
        <v>82</v>
      </c>
      <c r="C70" s="8" t="str">
        <f>IFERROR(VLOOKUP($A70,マスタ!$A:$F,2,0),"")</f>
        <v>誘導灯　C級　片面+表示板+RP</v>
      </c>
      <c r="D70" s="8" t="str">
        <f>IFERROR(VLOOKUP($A70,マスタ!$A:$F,3,0),"")</f>
        <v>KSH101511EL+S2-1091W+MOYU-08W32B</v>
      </c>
      <c r="E70" s="2">
        <f>IFERROR(VLOOKUP($A70,マスタ!$A:$F,4,0),"")</f>
        <v>1.2</v>
      </c>
      <c r="F70" s="2" t="str">
        <f>IFERROR(VLOOKUP($A70,マスタ!$A:$F,5,0),"")</f>
        <v>-</v>
      </c>
      <c r="G70" s="6" t="str">
        <f>IFERROR(VLOOKUP($A70,マスタ!$A:$F,6,0),"")</f>
        <v>-</v>
      </c>
      <c r="H70" s="2">
        <v>3</v>
      </c>
    </row>
  </sheetData>
  <phoneticPr fontId="3"/>
  <printOptions horizontalCentered="1"/>
  <pageMargins left="0.25" right="0.25" top="0.75" bottom="0.75" header="0.3" footer="0.3"/>
  <pageSetup paperSize="9" scale="6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31"/>
  <sheetViews>
    <sheetView zoomScale="70" zoomScaleNormal="70" workbookViewId="0">
      <pane ySplit="1" topLeftCell="A42" activePane="bottomLeft" state="frozen"/>
      <selection activeCell="C38" sqref="C38"/>
      <selection pane="bottomLeft" activeCell="I55" sqref="I55"/>
    </sheetView>
  </sheetViews>
  <sheetFormatPr defaultColWidth="9" defaultRowHeight="15.75" x14ac:dyDescent="0.4"/>
  <cols>
    <col min="1" max="1" width="55.75" style="3" bestFit="1" customWidth="1"/>
    <col min="2" max="2" width="55.5" style="3" bestFit="1" customWidth="1"/>
    <col min="3" max="3" width="55.75" style="3" bestFit="1" customWidth="1"/>
    <col min="4" max="5" width="15.625" style="3" customWidth="1"/>
    <col min="6" max="6" width="15.625" style="5" customWidth="1"/>
    <col min="7" max="7" width="21.5" style="3" customWidth="1"/>
    <col min="8" max="16384" width="9" style="3"/>
  </cols>
  <sheetData>
    <row r="1" spans="1:9" x14ac:dyDescent="0.4">
      <c r="A1" s="1" t="s">
        <v>2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  <c r="G1" s="3" t="s">
        <v>522</v>
      </c>
      <c r="H1" s="3" t="s">
        <v>521</v>
      </c>
      <c r="I1" s="3" t="s">
        <v>520</v>
      </c>
    </row>
    <row r="2" spans="1:9" x14ac:dyDescent="0.4">
      <c r="A2" s="4" t="s">
        <v>43</v>
      </c>
      <c r="B2" s="4" t="s">
        <v>44</v>
      </c>
      <c r="C2" s="4" t="s">
        <v>45</v>
      </c>
      <c r="D2" s="2" t="s">
        <v>45</v>
      </c>
      <c r="E2" s="2" t="s">
        <v>45</v>
      </c>
      <c r="F2" s="2" t="s">
        <v>45</v>
      </c>
    </row>
    <row r="3" spans="1:9" x14ac:dyDescent="0.4">
      <c r="A3" s="4" t="s">
        <v>143</v>
      </c>
      <c r="B3" s="4" t="s">
        <v>143</v>
      </c>
      <c r="C3" s="4" t="s">
        <v>45</v>
      </c>
      <c r="D3" s="2" t="s">
        <v>45</v>
      </c>
      <c r="E3" s="2" t="s">
        <v>45</v>
      </c>
      <c r="F3" s="2" t="s">
        <v>45</v>
      </c>
    </row>
    <row r="4" spans="1:9" x14ac:dyDescent="0.4">
      <c r="A4" s="4" t="s">
        <v>28</v>
      </c>
      <c r="B4" s="4" t="s">
        <v>47</v>
      </c>
      <c r="C4" s="4" t="s">
        <v>28</v>
      </c>
      <c r="D4" s="2" t="s">
        <v>45</v>
      </c>
      <c r="E4" s="2" t="s">
        <v>442</v>
      </c>
      <c r="F4" s="6" t="s">
        <v>485</v>
      </c>
    </row>
    <row r="5" spans="1:9" x14ac:dyDescent="0.4">
      <c r="A5" s="4" t="s">
        <v>29</v>
      </c>
      <c r="B5" s="4" t="s">
        <v>46</v>
      </c>
      <c r="C5" s="4" t="s">
        <v>29</v>
      </c>
      <c r="D5" s="2">
        <v>25</v>
      </c>
      <c r="E5" s="2">
        <v>3750</v>
      </c>
      <c r="F5" s="6">
        <f t="shared" ref="F5:F67" si="0">E5/D5</f>
        <v>150</v>
      </c>
    </row>
    <row r="6" spans="1:9" x14ac:dyDescent="0.4">
      <c r="A6" s="4" t="s">
        <v>41</v>
      </c>
      <c r="B6" s="4" t="s">
        <v>49</v>
      </c>
      <c r="C6" s="4" t="s">
        <v>41</v>
      </c>
      <c r="D6" s="2">
        <v>16</v>
      </c>
      <c r="E6" s="2">
        <v>2500</v>
      </c>
      <c r="F6" s="6">
        <f t="shared" si="0"/>
        <v>156.25</v>
      </c>
    </row>
    <row r="7" spans="1:9" x14ac:dyDescent="0.4">
      <c r="A7" s="4" t="s">
        <v>38</v>
      </c>
      <c r="B7" s="4" t="s">
        <v>52</v>
      </c>
      <c r="C7" s="4" t="s">
        <v>50</v>
      </c>
      <c r="D7" s="2">
        <v>3.5</v>
      </c>
      <c r="E7" s="2" t="s">
        <v>442</v>
      </c>
      <c r="F7" s="6" t="s">
        <v>485</v>
      </c>
    </row>
    <row r="8" spans="1:9" x14ac:dyDescent="0.4">
      <c r="A8" s="4" t="s">
        <v>35</v>
      </c>
      <c r="B8" s="4" t="s">
        <v>51</v>
      </c>
      <c r="C8" s="4" t="s">
        <v>540</v>
      </c>
      <c r="D8" s="2">
        <v>7</v>
      </c>
      <c r="E8" s="2">
        <v>1000</v>
      </c>
      <c r="F8" s="6">
        <f t="shared" si="0"/>
        <v>142.85714285714286</v>
      </c>
    </row>
    <row r="9" spans="1:9" x14ac:dyDescent="0.4">
      <c r="A9" s="4" t="s">
        <v>32</v>
      </c>
      <c r="B9" s="4" t="s">
        <v>63</v>
      </c>
      <c r="C9" s="4" t="s">
        <v>32</v>
      </c>
      <c r="D9" s="2">
        <v>29.4</v>
      </c>
      <c r="E9" s="2">
        <v>2900</v>
      </c>
      <c r="F9" s="6">
        <f t="shared" si="0"/>
        <v>98.639455782312936</v>
      </c>
    </row>
    <row r="10" spans="1:9" x14ac:dyDescent="0.4">
      <c r="A10" s="4" t="s">
        <v>42</v>
      </c>
      <c r="B10" s="4" t="s">
        <v>54</v>
      </c>
      <c r="C10" s="4" t="s">
        <v>53</v>
      </c>
      <c r="D10" s="2">
        <v>16.5</v>
      </c>
      <c r="E10" s="2">
        <v>2500</v>
      </c>
      <c r="F10" s="6">
        <f t="shared" si="0"/>
        <v>151.5151515151515</v>
      </c>
    </row>
    <row r="11" spans="1:9" x14ac:dyDescent="0.4">
      <c r="A11" s="4" t="s">
        <v>36</v>
      </c>
      <c r="B11" s="4" t="s">
        <v>56</v>
      </c>
      <c r="C11" s="4" t="s">
        <v>55</v>
      </c>
      <c r="D11" s="2">
        <v>6.1</v>
      </c>
      <c r="E11" s="2">
        <v>1000</v>
      </c>
      <c r="F11" s="6">
        <f t="shared" si="0"/>
        <v>163.9344262295082</v>
      </c>
    </row>
    <row r="12" spans="1:9" x14ac:dyDescent="0.4">
      <c r="A12" s="4" t="s">
        <v>34</v>
      </c>
      <c r="B12" s="4" t="s">
        <v>57</v>
      </c>
      <c r="C12" s="4" t="s">
        <v>34</v>
      </c>
      <c r="D12" s="2">
        <v>6.1</v>
      </c>
      <c r="E12" s="2">
        <v>1000</v>
      </c>
      <c r="F12" s="6">
        <f t="shared" si="0"/>
        <v>163.9344262295082</v>
      </c>
    </row>
    <row r="13" spans="1:9" x14ac:dyDescent="0.4">
      <c r="A13" s="4" t="s">
        <v>30</v>
      </c>
      <c r="B13" s="4" t="s">
        <v>48</v>
      </c>
      <c r="C13" s="4" t="s">
        <v>30</v>
      </c>
      <c r="D13" s="2">
        <v>13.6</v>
      </c>
      <c r="E13" s="2">
        <v>2500</v>
      </c>
      <c r="F13" s="6">
        <f t="shared" si="0"/>
        <v>183.82352941176472</v>
      </c>
    </row>
    <row r="14" spans="1:9" x14ac:dyDescent="0.4">
      <c r="A14" s="4" t="s">
        <v>39</v>
      </c>
      <c r="B14" s="4" t="s">
        <v>58</v>
      </c>
      <c r="C14" s="4" t="s">
        <v>39</v>
      </c>
      <c r="D14" s="2">
        <v>18</v>
      </c>
      <c r="E14" s="2">
        <v>3100</v>
      </c>
      <c r="F14" s="6">
        <f t="shared" si="0"/>
        <v>172.22222222222223</v>
      </c>
    </row>
    <row r="15" spans="1:9" x14ac:dyDescent="0.4">
      <c r="A15" s="4" t="s">
        <v>33</v>
      </c>
      <c r="B15" s="4" t="s">
        <v>48</v>
      </c>
      <c r="C15" s="4" t="s">
        <v>443</v>
      </c>
      <c r="D15" s="2">
        <v>18</v>
      </c>
      <c r="E15" s="2">
        <v>3200</v>
      </c>
      <c r="F15" s="6">
        <f t="shared" si="0"/>
        <v>177.77777777777777</v>
      </c>
    </row>
    <row r="16" spans="1:9" x14ac:dyDescent="0.4">
      <c r="A16" s="4" t="s">
        <v>31</v>
      </c>
      <c r="B16" s="4" t="s">
        <v>59</v>
      </c>
      <c r="C16" s="4" t="s">
        <v>31</v>
      </c>
      <c r="D16" s="2">
        <v>18.600000000000001</v>
      </c>
      <c r="E16" s="2">
        <v>3200</v>
      </c>
      <c r="F16" s="6">
        <f t="shared" si="0"/>
        <v>172.04301075268816</v>
      </c>
    </row>
    <row r="17" spans="1:6" x14ac:dyDescent="0.4">
      <c r="A17" s="4" t="s">
        <v>40</v>
      </c>
      <c r="B17" s="4" t="s">
        <v>60</v>
      </c>
      <c r="C17" s="4" t="s">
        <v>40</v>
      </c>
      <c r="D17" s="2">
        <v>19.2</v>
      </c>
      <c r="E17" s="2">
        <v>2500</v>
      </c>
      <c r="F17" s="6">
        <f t="shared" si="0"/>
        <v>130.20833333333334</v>
      </c>
    </row>
    <row r="18" spans="1:6" x14ac:dyDescent="0.4">
      <c r="A18" s="4" t="s">
        <v>61</v>
      </c>
      <c r="B18" s="4" t="s">
        <v>62</v>
      </c>
      <c r="C18" s="4" t="s">
        <v>37</v>
      </c>
      <c r="D18" s="2" t="s">
        <v>45</v>
      </c>
      <c r="E18" s="2" t="s">
        <v>442</v>
      </c>
      <c r="F18" s="6" t="s">
        <v>485</v>
      </c>
    </row>
    <row r="19" spans="1:6" x14ac:dyDescent="0.4">
      <c r="A19" s="4" t="s">
        <v>64</v>
      </c>
      <c r="B19" s="4" t="s">
        <v>68</v>
      </c>
      <c r="C19" s="4" t="s">
        <v>491</v>
      </c>
      <c r="D19" s="2">
        <v>13.8</v>
      </c>
      <c r="E19" s="2">
        <v>2500</v>
      </c>
      <c r="F19" s="6">
        <f t="shared" si="0"/>
        <v>181.15942028985506</v>
      </c>
    </row>
    <row r="20" spans="1:6" x14ac:dyDescent="0.4">
      <c r="A20" s="4" t="s">
        <v>65</v>
      </c>
      <c r="B20" s="4" t="s">
        <v>69</v>
      </c>
      <c r="C20" s="4" t="s">
        <v>492</v>
      </c>
      <c r="D20" s="2">
        <v>6.1</v>
      </c>
      <c r="E20" s="2">
        <v>1000</v>
      </c>
      <c r="F20" s="6">
        <f t="shared" si="0"/>
        <v>163.9344262295082</v>
      </c>
    </row>
    <row r="21" spans="1:6" x14ac:dyDescent="0.4">
      <c r="A21" s="4" t="s">
        <v>66</v>
      </c>
      <c r="B21" s="4" t="s">
        <v>70</v>
      </c>
      <c r="C21" s="4" t="s">
        <v>493</v>
      </c>
      <c r="D21" s="2">
        <v>6.1</v>
      </c>
      <c r="E21" s="2">
        <v>1000</v>
      </c>
      <c r="F21" s="6">
        <f t="shared" si="0"/>
        <v>163.9344262295082</v>
      </c>
    </row>
    <row r="22" spans="1:6" x14ac:dyDescent="0.4">
      <c r="A22" s="4" t="s">
        <v>67</v>
      </c>
      <c r="B22" s="4" t="s">
        <v>71</v>
      </c>
      <c r="C22" s="16" t="s">
        <v>67</v>
      </c>
      <c r="D22" s="2">
        <v>16.8</v>
      </c>
      <c r="E22" s="2">
        <v>2500</v>
      </c>
      <c r="F22" s="6">
        <f t="shared" si="0"/>
        <v>148.8095238095238</v>
      </c>
    </row>
    <row r="23" spans="1:6" x14ac:dyDescent="0.4">
      <c r="A23" s="4" t="s">
        <v>186</v>
      </c>
      <c r="B23" s="4" t="s">
        <v>202</v>
      </c>
      <c r="C23" s="4" t="s">
        <v>186</v>
      </c>
      <c r="D23" s="2">
        <v>77.2</v>
      </c>
      <c r="E23" s="2">
        <v>12500</v>
      </c>
      <c r="F23" s="6">
        <f t="shared" si="0"/>
        <v>161.91709844559585</v>
      </c>
    </row>
    <row r="24" spans="1:6" x14ac:dyDescent="0.4">
      <c r="A24" s="4" t="s">
        <v>98</v>
      </c>
      <c r="B24" s="4" t="s">
        <v>201</v>
      </c>
      <c r="C24" s="4" t="s">
        <v>98</v>
      </c>
      <c r="D24" s="2">
        <v>21</v>
      </c>
      <c r="E24" s="2">
        <v>3000</v>
      </c>
      <c r="F24" s="6">
        <f t="shared" si="0"/>
        <v>142.85714285714286</v>
      </c>
    </row>
    <row r="25" spans="1:6" x14ac:dyDescent="0.4">
      <c r="A25" s="4" t="s">
        <v>174</v>
      </c>
      <c r="B25" s="4" t="s">
        <v>202</v>
      </c>
      <c r="C25" s="4" t="s">
        <v>174</v>
      </c>
      <c r="D25" s="2">
        <v>38.9</v>
      </c>
      <c r="E25" s="2">
        <v>6100</v>
      </c>
      <c r="F25" s="6">
        <f t="shared" si="0"/>
        <v>156.81233933161954</v>
      </c>
    </row>
    <row r="26" spans="1:6" x14ac:dyDescent="0.4">
      <c r="A26" s="4" t="s">
        <v>187</v>
      </c>
      <c r="B26" s="4" t="s">
        <v>203</v>
      </c>
      <c r="C26" s="4" t="s">
        <v>187</v>
      </c>
      <c r="D26" s="2">
        <v>49.4</v>
      </c>
      <c r="E26" s="2">
        <v>8000</v>
      </c>
      <c r="F26" s="6">
        <f t="shared" si="0"/>
        <v>161.94331983805668</v>
      </c>
    </row>
    <row r="27" spans="1:6" x14ac:dyDescent="0.4">
      <c r="A27" s="4" t="s">
        <v>85</v>
      </c>
      <c r="B27" s="4" t="s">
        <v>204</v>
      </c>
      <c r="C27" s="4" t="s">
        <v>85</v>
      </c>
      <c r="D27" s="2">
        <v>9.8000000000000007</v>
      </c>
      <c r="E27" s="2">
        <v>1034</v>
      </c>
      <c r="F27" s="6">
        <f t="shared" si="0"/>
        <v>105.51020408163265</v>
      </c>
    </row>
    <row r="28" spans="1:6" x14ac:dyDescent="0.4">
      <c r="A28" s="4" t="s">
        <v>197</v>
      </c>
      <c r="B28" s="4" t="s">
        <v>227</v>
      </c>
      <c r="C28" s="4" t="s">
        <v>226</v>
      </c>
      <c r="D28" s="2">
        <v>9.8000000000000007</v>
      </c>
      <c r="E28" s="2">
        <v>1100</v>
      </c>
      <c r="F28" s="6">
        <f t="shared" si="0"/>
        <v>112.24489795918366</v>
      </c>
    </row>
    <row r="29" spans="1:6" x14ac:dyDescent="0.4">
      <c r="A29" s="4" t="s">
        <v>103</v>
      </c>
      <c r="B29" s="4" t="s">
        <v>204</v>
      </c>
      <c r="C29" s="4" t="s">
        <v>103</v>
      </c>
      <c r="D29" s="2">
        <v>9.8000000000000007</v>
      </c>
      <c r="E29" s="2">
        <v>1100</v>
      </c>
      <c r="F29" s="6">
        <f t="shared" si="0"/>
        <v>112.24489795918366</v>
      </c>
    </row>
    <row r="30" spans="1:6" x14ac:dyDescent="0.4">
      <c r="A30" s="4" t="s">
        <v>178</v>
      </c>
      <c r="B30" s="4" t="s">
        <v>204</v>
      </c>
      <c r="C30" s="4" t="s">
        <v>178</v>
      </c>
      <c r="D30" s="2">
        <v>11.4</v>
      </c>
      <c r="E30" s="2">
        <v>1400</v>
      </c>
      <c r="F30" s="6">
        <f t="shared" si="0"/>
        <v>122.80701754385964</v>
      </c>
    </row>
    <row r="31" spans="1:6" x14ac:dyDescent="0.4">
      <c r="A31" s="4" t="s">
        <v>122</v>
      </c>
      <c r="B31" s="4" t="s">
        <v>228</v>
      </c>
      <c r="C31" s="4" t="s">
        <v>229</v>
      </c>
      <c r="D31" s="2">
        <v>27.5</v>
      </c>
      <c r="E31" s="2">
        <v>2587</v>
      </c>
      <c r="F31" s="6">
        <f t="shared" si="0"/>
        <v>94.072727272727278</v>
      </c>
    </row>
    <row r="32" spans="1:6" x14ac:dyDescent="0.4">
      <c r="A32" s="4" t="s">
        <v>84</v>
      </c>
      <c r="B32" s="4" t="s">
        <v>230</v>
      </c>
      <c r="C32" s="4" t="s">
        <v>84</v>
      </c>
      <c r="D32" s="2">
        <v>3.4</v>
      </c>
      <c r="E32" s="2">
        <v>376</v>
      </c>
      <c r="F32" s="6">
        <f t="shared" si="0"/>
        <v>110.58823529411765</v>
      </c>
    </row>
    <row r="33" spans="1:7" x14ac:dyDescent="0.4">
      <c r="A33" s="4" t="s">
        <v>189</v>
      </c>
      <c r="B33" s="4" t="s">
        <v>230</v>
      </c>
      <c r="C33" s="4" t="s">
        <v>189</v>
      </c>
      <c r="D33" s="2">
        <v>7.3</v>
      </c>
      <c r="E33" s="2">
        <v>799</v>
      </c>
      <c r="F33" s="6">
        <f t="shared" si="0"/>
        <v>109.45205479452055</v>
      </c>
    </row>
    <row r="34" spans="1:7" x14ac:dyDescent="0.4">
      <c r="A34" s="4" t="s">
        <v>99</v>
      </c>
      <c r="B34" s="4" t="s">
        <v>205</v>
      </c>
      <c r="C34" s="4" t="s">
        <v>99</v>
      </c>
      <c r="D34" s="2">
        <v>7.3</v>
      </c>
      <c r="E34" s="2">
        <v>850</v>
      </c>
      <c r="F34" s="6">
        <f t="shared" si="0"/>
        <v>116.43835616438356</v>
      </c>
    </row>
    <row r="35" spans="1:7" x14ac:dyDescent="0.4">
      <c r="A35" s="4" t="s">
        <v>181</v>
      </c>
      <c r="B35" s="4" t="s">
        <v>232</v>
      </c>
      <c r="C35" s="4" t="s">
        <v>231</v>
      </c>
      <c r="D35" s="2">
        <v>7.3</v>
      </c>
      <c r="E35" s="2">
        <v>850</v>
      </c>
      <c r="F35" s="6">
        <f t="shared" si="0"/>
        <v>116.43835616438356</v>
      </c>
    </row>
    <row r="36" spans="1:7" x14ac:dyDescent="0.4">
      <c r="A36" s="4" t="s">
        <v>118</v>
      </c>
      <c r="B36" s="4" t="s">
        <v>247</v>
      </c>
      <c r="C36" s="4" t="s">
        <v>245</v>
      </c>
      <c r="D36" s="12">
        <v>60</v>
      </c>
      <c r="E36" s="2">
        <v>7452</v>
      </c>
      <c r="F36" s="6">
        <f t="shared" si="0"/>
        <v>124.2</v>
      </c>
    </row>
    <row r="37" spans="1:7" x14ac:dyDescent="0.4">
      <c r="A37" s="4" t="s">
        <v>119</v>
      </c>
      <c r="B37" s="4" t="s">
        <v>247</v>
      </c>
      <c r="C37" s="4" t="s">
        <v>246</v>
      </c>
      <c r="D37" s="12">
        <v>60</v>
      </c>
      <c r="E37" s="2">
        <v>8197</v>
      </c>
      <c r="F37" s="6">
        <f t="shared" si="0"/>
        <v>136.61666666666667</v>
      </c>
    </row>
    <row r="38" spans="1:7" x14ac:dyDescent="0.4">
      <c r="A38" s="4" t="s">
        <v>101</v>
      </c>
      <c r="B38" s="4" t="s">
        <v>250</v>
      </c>
      <c r="C38" s="4" t="s">
        <v>248</v>
      </c>
      <c r="D38" s="2">
        <v>6.2</v>
      </c>
      <c r="E38" s="2">
        <v>110</v>
      </c>
      <c r="F38" s="6">
        <f t="shared" si="0"/>
        <v>17.741935483870968</v>
      </c>
    </row>
    <row r="39" spans="1:7" x14ac:dyDescent="0.4">
      <c r="A39" s="4" t="s">
        <v>130</v>
      </c>
      <c r="B39" s="4" t="s">
        <v>249</v>
      </c>
      <c r="C39" s="4" t="s">
        <v>130</v>
      </c>
      <c r="D39" s="2" t="s">
        <v>442</v>
      </c>
      <c r="E39" s="2" t="s">
        <v>442</v>
      </c>
      <c r="F39" s="6" t="s">
        <v>485</v>
      </c>
    </row>
    <row r="40" spans="1:7" x14ac:dyDescent="0.4">
      <c r="A40" s="4" t="s">
        <v>195</v>
      </c>
      <c r="B40" s="4" t="s">
        <v>249</v>
      </c>
      <c r="C40" s="4" t="s">
        <v>251</v>
      </c>
      <c r="D40" s="2" t="s">
        <v>442</v>
      </c>
      <c r="E40" s="2" t="s">
        <v>442</v>
      </c>
      <c r="F40" s="6" t="s">
        <v>485</v>
      </c>
    </row>
    <row r="41" spans="1:7" x14ac:dyDescent="0.4">
      <c r="A41" s="4" t="s">
        <v>115</v>
      </c>
      <c r="B41" s="4" t="s">
        <v>249</v>
      </c>
      <c r="C41" s="4" t="s">
        <v>115</v>
      </c>
      <c r="D41" s="2" t="s">
        <v>442</v>
      </c>
      <c r="E41" s="2" t="s">
        <v>442</v>
      </c>
      <c r="F41" s="6" t="s">
        <v>485</v>
      </c>
    </row>
    <row r="42" spans="1:7" x14ac:dyDescent="0.4">
      <c r="A42" s="4" t="s">
        <v>171</v>
      </c>
      <c r="B42" s="4" t="s">
        <v>252</v>
      </c>
      <c r="C42" s="4" t="s">
        <v>171</v>
      </c>
      <c r="D42" s="12">
        <v>6.8</v>
      </c>
      <c r="E42" s="2">
        <v>950</v>
      </c>
      <c r="F42" s="6">
        <f t="shared" si="0"/>
        <v>139.70588235294119</v>
      </c>
    </row>
    <row r="43" spans="1:7" x14ac:dyDescent="0.4">
      <c r="A43" s="4" t="s">
        <v>121</v>
      </c>
      <c r="B43" s="4" t="s">
        <v>254</v>
      </c>
      <c r="C43" s="4" t="s">
        <v>253</v>
      </c>
      <c r="D43" s="12">
        <v>48.4</v>
      </c>
      <c r="E43" s="12">
        <v>5150</v>
      </c>
      <c r="F43" s="6">
        <f t="shared" si="0"/>
        <v>106.40495867768595</v>
      </c>
    </row>
    <row r="44" spans="1:7" x14ac:dyDescent="0.4">
      <c r="A44" s="4" t="s">
        <v>104</v>
      </c>
      <c r="B44" s="4" t="s">
        <v>266</v>
      </c>
      <c r="C44" s="4" t="s">
        <v>104</v>
      </c>
      <c r="D44" s="2">
        <v>6.8</v>
      </c>
      <c r="E44" s="2">
        <v>840</v>
      </c>
      <c r="F44" s="6">
        <f t="shared" si="0"/>
        <v>123.52941176470588</v>
      </c>
    </row>
    <row r="45" spans="1:7" x14ac:dyDescent="0.4">
      <c r="A45" s="4" t="s">
        <v>163</v>
      </c>
      <c r="B45" s="4" t="s">
        <v>267</v>
      </c>
      <c r="C45" s="16" t="s">
        <v>542</v>
      </c>
      <c r="D45" s="2">
        <v>30</v>
      </c>
      <c r="E45" s="2">
        <v>4200</v>
      </c>
      <c r="F45" s="6">
        <f t="shared" si="0"/>
        <v>140</v>
      </c>
      <c r="G45" s="16" t="s">
        <v>255</v>
      </c>
    </row>
    <row r="46" spans="1:7" x14ac:dyDescent="0.4">
      <c r="A46" s="4" t="s">
        <v>175</v>
      </c>
      <c r="B46" s="4" t="s">
        <v>268</v>
      </c>
      <c r="C46" s="4" t="s">
        <v>256</v>
      </c>
      <c r="D46" s="2">
        <v>74.5</v>
      </c>
      <c r="E46" s="2">
        <v>15000</v>
      </c>
      <c r="F46" s="6">
        <f>E46/D46</f>
        <v>201.34228187919464</v>
      </c>
    </row>
    <row r="47" spans="1:7" x14ac:dyDescent="0.4">
      <c r="A47" s="4" t="s">
        <v>183</v>
      </c>
      <c r="B47" s="4" t="s">
        <v>269</v>
      </c>
      <c r="C47" s="4" t="s">
        <v>183</v>
      </c>
      <c r="D47" s="2">
        <v>198</v>
      </c>
      <c r="E47" s="2">
        <v>40000</v>
      </c>
      <c r="F47" s="6">
        <f t="shared" si="0"/>
        <v>202.02020202020202</v>
      </c>
    </row>
    <row r="48" spans="1:7" x14ac:dyDescent="0.4">
      <c r="A48" s="4" t="s">
        <v>120</v>
      </c>
      <c r="B48" s="4" t="s">
        <v>249</v>
      </c>
      <c r="C48" s="4" t="s">
        <v>120</v>
      </c>
      <c r="D48" s="2" t="s">
        <v>442</v>
      </c>
      <c r="E48" s="2" t="s">
        <v>442</v>
      </c>
      <c r="F48" s="6" t="s">
        <v>485</v>
      </c>
    </row>
    <row r="49" spans="1:9" x14ac:dyDescent="0.4">
      <c r="A49" s="4" t="s">
        <v>107</v>
      </c>
      <c r="B49" s="4" t="s">
        <v>206</v>
      </c>
      <c r="C49" s="4" t="s">
        <v>107</v>
      </c>
      <c r="D49" s="2">
        <v>13.1</v>
      </c>
      <c r="E49" s="2">
        <v>2000</v>
      </c>
      <c r="F49" s="6">
        <f t="shared" si="0"/>
        <v>152.67175572519085</v>
      </c>
    </row>
    <row r="50" spans="1:9" x14ac:dyDescent="0.4">
      <c r="A50" s="4" t="s">
        <v>188</v>
      </c>
      <c r="B50" s="4" t="s">
        <v>270</v>
      </c>
      <c r="C50" s="4" t="s">
        <v>188</v>
      </c>
      <c r="D50" s="12">
        <v>16</v>
      </c>
      <c r="E50" s="2">
        <v>2450</v>
      </c>
      <c r="F50" s="6">
        <f t="shared" si="0"/>
        <v>153.125</v>
      </c>
    </row>
    <row r="51" spans="1:9" x14ac:dyDescent="0.4">
      <c r="A51" s="4" t="s">
        <v>185</v>
      </c>
      <c r="B51" s="4" t="s">
        <v>270</v>
      </c>
      <c r="C51" s="4" t="s">
        <v>185</v>
      </c>
      <c r="D51" s="12">
        <v>32.299999999999997</v>
      </c>
      <c r="E51" s="2">
        <v>5095</v>
      </c>
      <c r="F51" s="6">
        <f t="shared" si="0"/>
        <v>157.73993808049536</v>
      </c>
    </row>
    <row r="52" spans="1:9" x14ac:dyDescent="0.4">
      <c r="A52" s="4" t="s">
        <v>83</v>
      </c>
      <c r="B52" s="4" t="s">
        <v>207</v>
      </c>
      <c r="C52" s="4" t="s">
        <v>83</v>
      </c>
      <c r="D52" s="2">
        <v>32.299999999999997</v>
      </c>
      <c r="E52" s="2">
        <v>5200</v>
      </c>
      <c r="F52" s="6">
        <f t="shared" si="0"/>
        <v>160.99071207430342</v>
      </c>
    </row>
    <row r="53" spans="1:9" x14ac:dyDescent="0.4">
      <c r="A53" s="4" t="s">
        <v>142</v>
      </c>
      <c r="B53" s="4" t="s">
        <v>271</v>
      </c>
      <c r="C53" s="4" t="s">
        <v>257</v>
      </c>
      <c r="D53" s="2">
        <v>1.2</v>
      </c>
      <c r="E53" s="2" t="s">
        <v>442</v>
      </c>
      <c r="F53" s="6" t="s">
        <v>485</v>
      </c>
    </row>
    <row r="54" spans="1:9" x14ac:dyDescent="0.4">
      <c r="A54" s="4" t="s">
        <v>140</v>
      </c>
      <c r="B54" s="4" t="s">
        <v>271</v>
      </c>
      <c r="C54" s="4" t="s">
        <v>140</v>
      </c>
      <c r="D54" s="2">
        <v>1.2</v>
      </c>
      <c r="E54" s="2" t="s">
        <v>442</v>
      </c>
      <c r="F54" s="6" t="s">
        <v>485</v>
      </c>
    </row>
    <row r="55" spans="1:9" x14ac:dyDescent="0.4">
      <c r="A55" s="4" t="s">
        <v>139</v>
      </c>
      <c r="B55" s="4" t="s">
        <v>272</v>
      </c>
      <c r="C55" s="4" t="s">
        <v>258</v>
      </c>
      <c r="D55" s="2">
        <v>1.9</v>
      </c>
      <c r="E55" s="2" t="s">
        <v>442</v>
      </c>
      <c r="F55" s="6" t="s">
        <v>485</v>
      </c>
    </row>
    <row r="56" spans="1:9" x14ac:dyDescent="0.4">
      <c r="A56" s="4" t="s">
        <v>141</v>
      </c>
      <c r="B56" s="4" t="s">
        <v>272</v>
      </c>
      <c r="C56" s="4" t="s">
        <v>141</v>
      </c>
      <c r="D56" s="2">
        <v>1.9</v>
      </c>
      <c r="E56" s="2" t="s">
        <v>442</v>
      </c>
      <c r="F56" s="6" t="s">
        <v>485</v>
      </c>
    </row>
    <row r="57" spans="1:9" x14ac:dyDescent="0.4">
      <c r="A57" s="4" t="s">
        <v>138</v>
      </c>
      <c r="B57" s="4" t="s">
        <v>273</v>
      </c>
      <c r="C57" s="4" t="s">
        <v>259</v>
      </c>
      <c r="D57" s="2">
        <v>2.7</v>
      </c>
      <c r="E57" s="2" t="s">
        <v>442</v>
      </c>
      <c r="F57" s="6" t="s">
        <v>485</v>
      </c>
    </row>
    <row r="58" spans="1:9" x14ac:dyDescent="0.4">
      <c r="A58" s="4" t="s">
        <v>198</v>
      </c>
      <c r="B58" s="4" t="s">
        <v>274</v>
      </c>
      <c r="C58" s="4" t="s">
        <v>260</v>
      </c>
      <c r="D58" s="2">
        <v>2.6</v>
      </c>
      <c r="E58" s="2" t="s">
        <v>442</v>
      </c>
      <c r="F58" s="6" t="s">
        <v>485</v>
      </c>
    </row>
    <row r="59" spans="1:9" x14ac:dyDescent="0.4">
      <c r="A59" s="4" t="s">
        <v>93</v>
      </c>
      <c r="B59" s="4" t="s">
        <v>208</v>
      </c>
      <c r="C59" s="4" t="s">
        <v>93</v>
      </c>
      <c r="D59" s="2">
        <v>8.8000000000000007</v>
      </c>
      <c r="E59" s="2">
        <v>800</v>
      </c>
      <c r="F59" s="6">
        <f t="shared" si="0"/>
        <v>90.909090909090907</v>
      </c>
    </row>
    <row r="60" spans="1:9" x14ac:dyDescent="0.4">
      <c r="A60" s="4" t="s">
        <v>166</v>
      </c>
      <c r="B60" s="4" t="s">
        <v>209</v>
      </c>
      <c r="C60" s="4" t="s">
        <v>166</v>
      </c>
      <c r="D60" s="2">
        <v>4.5</v>
      </c>
      <c r="E60" s="2">
        <v>405</v>
      </c>
      <c r="F60" s="6">
        <f t="shared" si="0"/>
        <v>90</v>
      </c>
    </row>
    <row r="61" spans="1:9" x14ac:dyDescent="0.4">
      <c r="A61" s="4" t="s">
        <v>100</v>
      </c>
      <c r="B61" s="4" t="s">
        <v>209</v>
      </c>
      <c r="C61" s="4" t="s">
        <v>100</v>
      </c>
      <c r="D61" s="2">
        <v>4.5</v>
      </c>
      <c r="E61" s="2">
        <v>405</v>
      </c>
      <c r="F61" s="6">
        <f t="shared" si="0"/>
        <v>90</v>
      </c>
    </row>
    <row r="62" spans="1:9" x14ac:dyDescent="0.4">
      <c r="A62" s="4" t="s">
        <v>179</v>
      </c>
      <c r="B62" s="4" t="s">
        <v>275</v>
      </c>
      <c r="C62" s="4" t="s">
        <v>179</v>
      </c>
      <c r="D62" s="2">
        <v>4.5</v>
      </c>
      <c r="E62" s="2">
        <v>405</v>
      </c>
      <c r="F62" s="6">
        <f t="shared" si="0"/>
        <v>90</v>
      </c>
    </row>
    <row r="63" spans="1:9" x14ac:dyDescent="0.4">
      <c r="A63" s="4" t="s">
        <v>131</v>
      </c>
      <c r="B63" s="4" t="s">
        <v>523</v>
      </c>
      <c r="C63" s="16" t="s">
        <v>529</v>
      </c>
      <c r="D63" s="2">
        <v>11.7</v>
      </c>
      <c r="E63" s="2">
        <v>1520</v>
      </c>
      <c r="F63" s="6">
        <f t="shared" si="0"/>
        <v>129.91452991452994</v>
      </c>
      <c r="G63" s="16" t="s">
        <v>131</v>
      </c>
      <c r="H63" s="2">
        <v>15</v>
      </c>
      <c r="I63" s="2">
        <v>1520</v>
      </c>
    </row>
    <row r="64" spans="1:9" x14ac:dyDescent="0.4">
      <c r="A64" s="4" t="s">
        <v>127</v>
      </c>
      <c r="B64" s="4" t="s">
        <v>276</v>
      </c>
      <c r="C64" s="4" t="s">
        <v>261</v>
      </c>
      <c r="D64" s="2">
        <v>4.2</v>
      </c>
      <c r="E64" s="2">
        <v>440</v>
      </c>
      <c r="F64" s="6">
        <f t="shared" si="0"/>
        <v>104.76190476190476</v>
      </c>
    </row>
    <row r="65" spans="1:9" x14ac:dyDescent="0.4">
      <c r="A65" s="4" t="s">
        <v>169</v>
      </c>
      <c r="B65" s="4" t="s">
        <v>524</v>
      </c>
      <c r="C65" s="16" t="s">
        <v>530</v>
      </c>
      <c r="D65" s="2">
        <v>3.8</v>
      </c>
      <c r="E65" s="2">
        <v>440</v>
      </c>
      <c r="F65" s="6">
        <f t="shared" si="0"/>
        <v>115.78947368421053</v>
      </c>
      <c r="G65" s="16" t="s">
        <v>169</v>
      </c>
      <c r="H65" s="2">
        <v>4.4000000000000004</v>
      </c>
      <c r="I65" s="2">
        <v>440</v>
      </c>
    </row>
    <row r="66" spans="1:9" x14ac:dyDescent="0.4">
      <c r="A66" s="4" t="s">
        <v>86</v>
      </c>
      <c r="B66" s="4" t="s">
        <v>525</v>
      </c>
      <c r="C66" s="16" t="s">
        <v>531</v>
      </c>
      <c r="D66" s="2">
        <v>4.5</v>
      </c>
      <c r="E66" s="2">
        <v>485</v>
      </c>
      <c r="F66" s="6">
        <f t="shared" si="0"/>
        <v>107.77777777777777</v>
      </c>
      <c r="G66" s="16" t="s">
        <v>86</v>
      </c>
      <c r="H66" s="2">
        <v>4.5999999999999996</v>
      </c>
      <c r="I66" s="2">
        <v>485</v>
      </c>
    </row>
    <row r="67" spans="1:9" x14ac:dyDescent="0.4">
      <c r="A67" s="4" t="s">
        <v>144</v>
      </c>
      <c r="B67" s="4" t="s">
        <v>526</v>
      </c>
      <c r="C67" s="16" t="s">
        <v>532</v>
      </c>
      <c r="D67" s="2">
        <v>7.1</v>
      </c>
      <c r="E67" s="2">
        <v>810</v>
      </c>
      <c r="F67" s="6">
        <f t="shared" si="0"/>
        <v>114.08450704225352</v>
      </c>
      <c r="G67" s="16" t="s">
        <v>144</v>
      </c>
      <c r="H67" s="2">
        <v>7.3</v>
      </c>
      <c r="I67" s="2">
        <v>810</v>
      </c>
    </row>
    <row r="68" spans="1:9" x14ac:dyDescent="0.4">
      <c r="A68" s="4" t="s">
        <v>123</v>
      </c>
      <c r="B68" s="4" t="s">
        <v>277</v>
      </c>
      <c r="C68" s="4" t="s">
        <v>262</v>
      </c>
      <c r="D68" s="2">
        <v>7.7</v>
      </c>
      <c r="E68" s="2">
        <v>810</v>
      </c>
      <c r="F68" s="6">
        <f t="shared" ref="F68:F129" si="1">E68/D68</f>
        <v>105.1948051948052</v>
      </c>
    </row>
    <row r="69" spans="1:9" x14ac:dyDescent="0.4">
      <c r="A69" s="4" t="s">
        <v>146</v>
      </c>
      <c r="B69" s="4" t="s">
        <v>526</v>
      </c>
      <c r="C69" s="16" t="s">
        <v>533</v>
      </c>
      <c r="D69" s="2">
        <v>7.1</v>
      </c>
      <c r="E69" s="2">
        <v>810</v>
      </c>
      <c r="F69" s="6">
        <f t="shared" si="1"/>
        <v>114.08450704225352</v>
      </c>
      <c r="G69" s="16" t="s">
        <v>146</v>
      </c>
      <c r="H69" s="2">
        <v>7.6</v>
      </c>
      <c r="I69" s="2">
        <v>810</v>
      </c>
    </row>
    <row r="70" spans="1:9" x14ac:dyDescent="0.4">
      <c r="A70" s="4" t="s">
        <v>136</v>
      </c>
      <c r="B70" s="4" t="s">
        <v>527</v>
      </c>
      <c r="C70" s="16" t="s">
        <v>534</v>
      </c>
      <c r="D70" s="2">
        <v>7.1</v>
      </c>
      <c r="E70" s="2">
        <v>810</v>
      </c>
      <c r="F70" s="6">
        <f t="shared" si="1"/>
        <v>114.08450704225352</v>
      </c>
      <c r="G70" s="16" t="s">
        <v>263</v>
      </c>
      <c r="H70" s="2">
        <v>7.6</v>
      </c>
      <c r="I70" s="2">
        <v>810</v>
      </c>
    </row>
    <row r="71" spans="1:9" x14ac:dyDescent="0.4">
      <c r="A71" s="4" t="s">
        <v>95</v>
      </c>
      <c r="B71" s="4" t="s">
        <v>528</v>
      </c>
      <c r="C71" s="16" t="s">
        <v>535</v>
      </c>
      <c r="D71" s="2">
        <v>5.6</v>
      </c>
      <c r="E71" s="2">
        <v>760</v>
      </c>
      <c r="F71" s="6">
        <f t="shared" si="1"/>
        <v>135.71428571428572</v>
      </c>
      <c r="G71" s="16" t="s">
        <v>95</v>
      </c>
      <c r="H71" s="2">
        <v>7.6</v>
      </c>
      <c r="I71" s="2">
        <v>760</v>
      </c>
    </row>
    <row r="72" spans="1:9" x14ac:dyDescent="0.4">
      <c r="A72" s="4" t="s">
        <v>137</v>
      </c>
      <c r="B72" s="4" t="s">
        <v>210</v>
      </c>
      <c r="C72" s="16" t="s">
        <v>538</v>
      </c>
      <c r="D72" s="2">
        <v>10.4</v>
      </c>
      <c r="E72" s="2">
        <v>1500</v>
      </c>
      <c r="F72" s="6">
        <f t="shared" si="1"/>
        <v>144.23076923076923</v>
      </c>
      <c r="G72" s="16" t="s">
        <v>137</v>
      </c>
      <c r="H72" s="2">
        <v>10.4</v>
      </c>
      <c r="I72" s="2">
        <v>1500</v>
      </c>
    </row>
    <row r="73" spans="1:9" x14ac:dyDescent="0.4">
      <c r="A73" s="4" t="s">
        <v>182</v>
      </c>
      <c r="B73" s="4" t="s">
        <v>278</v>
      </c>
      <c r="C73" s="4" t="s">
        <v>264</v>
      </c>
      <c r="D73" s="2">
        <v>6.5</v>
      </c>
      <c r="E73" s="2">
        <v>750</v>
      </c>
      <c r="F73" s="6">
        <f t="shared" si="1"/>
        <v>115.38461538461539</v>
      </c>
    </row>
    <row r="74" spans="1:9" x14ac:dyDescent="0.4">
      <c r="A74" s="4" t="s">
        <v>126</v>
      </c>
      <c r="B74" s="4" t="s">
        <v>279</v>
      </c>
      <c r="C74" s="4" t="s">
        <v>265</v>
      </c>
      <c r="D74" s="2">
        <v>6.5</v>
      </c>
      <c r="E74" s="2">
        <v>750</v>
      </c>
      <c r="F74" s="6">
        <f t="shared" si="1"/>
        <v>115.38461538461539</v>
      </c>
    </row>
    <row r="75" spans="1:9" x14ac:dyDescent="0.4">
      <c r="A75" s="4" t="s">
        <v>191</v>
      </c>
      <c r="B75" s="4" t="s">
        <v>278</v>
      </c>
      <c r="C75" s="4" t="s">
        <v>191</v>
      </c>
      <c r="D75" s="2">
        <v>6.5</v>
      </c>
      <c r="E75" s="2">
        <v>750</v>
      </c>
      <c r="F75" s="6">
        <f t="shared" si="1"/>
        <v>115.38461538461539</v>
      </c>
    </row>
    <row r="76" spans="1:9" x14ac:dyDescent="0.4">
      <c r="A76" s="4" t="s">
        <v>134</v>
      </c>
      <c r="B76" s="4" t="s">
        <v>288</v>
      </c>
      <c r="C76" s="4" t="s">
        <v>281</v>
      </c>
      <c r="D76" s="12">
        <v>8.9</v>
      </c>
      <c r="E76" s="12">
        <v>1330</v>
      </c>
      <c r="F76" s="6">
        <f t="shared" si="1"/>
        <v>149.43820224719101</v>
      </c>
    </row>
    <row r="77" spans="1:9" x14ac:dyDescent="0.4">
      <c r="A77" s="4" t="s">
        <v>164</v>
      </c>
      <c r="B77" s="4" t="s">
        <v>211</v>
      </c>
      <c r="C77" s="4" t="s">
        <v>164</v>
      </c>
      <c r="D77" s="2">
        <v>4.4000000000000004</v>
      </c>
      <c r="E77" s="2">
        <v>600</v>
      </c>
      <c r="F77" s="6">
        <f t="shared" si="1"/>
        <v>136.36363636363635</v>
      </c>
    </row>
    <row r="78" spans="1:9" x14ac:dyDescent="0.4">
      <c r="A78" s="4" t="s">
        <v>94</v>
      </c>
      <c r="B78" s="4" t="s">
        <v>212</v>
      </c>
      <c r="C78" s="4" t="s">
        <v>94</v>
      </c>
      <c r="D78" s="2">
        <v>4.8</v>
      </c>
      <c r="E78" s="2">
        <v>750</v>
      </c>
      <c r="F78" s="6">
        <f t="shared" si="1"/>
        <v>156.25</v>
      </c>
    </row>
    <row r="79" spans="1:9" x14ac:dyDescent="0.4">
      <c r="A79" s="4" t="s">
        <v>128</v>
      </c>
      <c r="B79" s="4" t="s">
        <v>282</v>
      </c>
      <c r="C79" s="4" t="s">
        <v>128</v>
      </c>
      <c r="D79" s="2">
        <v>6.9</v>
      </c>
      <c r="E79" s="2">
        <v>700</v>
      </c>
      <c r="F79" s="6">
        <f t="shared" si="1"/>
        <v>101.44927536231883</v>
      </c>
    </row>
    <row r="80" spans="1:9" x14ac:dyDescent="0.4">
      <c r="A80" s="4" t="s">
        <v>145</v>
      </c>
      <c r="B80" s="4" t="s">
        <v>213</v>
      </c>
      <c r="C80" s="16" t="s">
        <v>537</v>
      </c>
      <c r="D80" s="2">
        <v>7</v>
      </c>
      <c r="E80" s="2">
        <v>1000</v>
      </c>
      <c r="F80" s="6">
        <f t="shared" si="1"/>
        <v>142.85714285714286</v>
      </c>
    </row>
    <row r="81" spans="1:6" x14ac:dyDescent="0.4">
      <c r="A81" s="4" t="s">
        <v>147</v>
      </c>
      <c r="B81" s="4" t="s">
        <v>280</v>
      </c>
      <c r="C81" s="16" t="s">
        <v>536</v>
      </c>
      <c r="D81" s="2">
        <v>16.8</v>
      </c>
      <c r="E81" s="2">
        <v>2500</v>
      </c>
      <c r="F81" s="6">
        <f t="shared" si="1"/>
        <v>148.8095238095238</v>
      </c>
    </row>
    <row r="82" spans="1:6" x14ac:dyDescent="0.4">
      <c r="A82" s="4" t="s">
        <v>168</v>
      </c>
      <c r="B82" s="4" t="s">
        <v>214</v>
      </c>
      <c r="C82" s="4" t="s">
        <v>168</v>
      </c>
      <c r="D82" s="12">
        <v>16.100000000000001</v>
      </c>
      <c r="E82" s="2">
        <v>2500</v>
      </c>
      <c r="F82" s="6">
        <f t="shared" si="1"/>
        <v>155.27950310559004</v>
      </c>
    </row>
    <row r="83" spans="1:6" x14ac:dyDescent="0.4">
      <c r="A83" s="4" t="s">
        <v>102</v>
      </c>
      <c r="B83" s="4" t="s">
        <v>283</v>
      </c>
      <c r="C83" s="4" t="s">
        <v>102</v>
      </c>
      <c r="D83" s="2">
        <v>3</v>
      </c>
      <c r="E83" s="2">
        <v>300</v>
      </c>
      <c r="F83" s="6">
        <f t="shared" si="1"/>
        <v>100</v>
      </c>
    </row>
    <row r="84" spans="1:6" x14ac:dyDescent="0.4">
      <c r="A84" s="4" t="s">
        <v>135</v>
      </c>
      <c r="B84" s="4" t="s">
        <v>286</v>
      </c>
      <c r="C84" s="17" t="s">
        <v>284</v>
      </c>
      <c r="D84" s="2">
        <v>33.299999999999997</v>
      </c>
      <c r="E84" s="2">
        <v>6000</v>
      </c>
      <c r="F84" s="6">
        <f t="shared" si="1"/>
        <v>180.1801801801802</v>
      </c>
    </row>
    <row r="85" spans="1:6" x14ac:dyDescent="0.4">
      <c r="A85" s="4" t="s">
        <v>192</v>
      </c>
      <c r="B85" s="4" t="s">
        <v>287</v>
      </c>
      <c r="C85" s="17" t="s">
        <v>285</v>
      </c>
      <c r="D85" s="2">
        <v>33.299999999999997</v>
      </c>
      <c r="E85" s="2">
        <v>5300</v>
      </c>
      <c r="F85" s="6">
        <f t="shared" si="1"/>
        <v>159.15915915915917</v>
      </c>
    </row>
    <row r="86" spans="1:6" x14ac:dyDescent="0.4">
      <c r="A86" s="4" t="s">
        <v>190</v>
      </c>
      <c r="B86" s="4" t="s">
        <v>289</v>
      </c>
      <c r="C86" s="4" t="s">
        <v>190</v>
      </c>
      <c r="D86" s="2">
        <v>10</v>
      </c>
      <c r="E86" s="2">
        <v>1150</v>
      </c>
      <c r="F86" s="6">
        <f t="shared" si="1"/>
        <v>115</v>
      </c>
    </row>
    <row r="87" spans="1:6" x14ac:dyDescent="0.4">
      <c r="A87" s="4" t="s">
        <v>87</v>
      </c>
      <c r="B87" s="4" t="s">
        <v>215</v>
      </c>
      <c r="C87" s="4" t="s">
        <v>87</v>
      </c>
      <c r="D87" s="2">
        <v>13.7</v>
      </c>
      <c r="E87" s="2">
        <v>1220</v>
      </c>
      <c r="F87" s="6">
        <f t="shared" si="1"/>
        <v>89.051094890510953</v>
      </c>
    </row>
    <row r="88" spans="1:6" x14ac:dyDescent="0.4">
      <c r="A88" s="4" t="s">
        <v>193</v>
      </c>
      <c r="B88" s="4" t="s">
        <v>290</v>
      </c>
      <c r="C88" s="4" t="s">
        <v>193</v>
      </c>
      <c r="D88" s="2">
        <v>4.5999999999999996</v>
      </c>
      <c r="E88" s="2">
        <v>460</v>
      </c>
      <c r="F88" s="6">
        <f t="shared" si="1"/>
        <v>100.00000000000001</v>
      </c>
    </row>
    <row r="89" spans="1:6" x14ac:dyDescent="0.4">
      <c r="A89" s="4" t="s">
        <v>170</v>
      </c>
      <c r="B89" s="4" t="s">
        <v>292</v>
      </c>
      <c r="C89" s="4" t="s">
        <v>291</v>
      </c>
      <c r="D89" s="2">
        <v>7.7</v>
      </c>
      <c r="E89" s="2">
        <v>845</v>
      </c>
      <c r="F89" s="6">
        <f t="shared" si="1"/>
        <v>109.74025974025973</v>
      </c>
    </row>
    <row r="90" spans="1:6" x14ac:dyDescent="0.4">
      <c r="A90" s="4" t="s">
        <v>112</v>
      </c>
      <c r="B90" s="4" t="s">
        <v>216</v>
      </c>
      <c r="C90" s="4" t="s">
        <v>112</v>
      </c>
      <c r="D90" s="2">
        <v>12.7</v>
      </c>
      <c r="E90" s="2">
        <v>2000</v>
      </c>
      <c r="F90" s="6">
        <f t="shared" si="1"/>
        <v>157.48031496062993</v>
      </c>
    </row>
    <row r="91" spans="1:6" x14ac:dyDescent="0.4">
      <c r="A91" s="4" t="s">
        <v>167</v>
      </c>
      <c r="B91" s="4" t="s">
        <v>217</v>
      </c>
      <c r="C91" s="4" t="s">
        <v>167</v>
      </c>
      <c r="D91" s="2">
        <v>33</v>
      </c>
      <c r="E91" s="2">
        <v>5200</v>
      </c>
      <c r="F91" s="6">
        <f t="shared" si="1"/>
        <v>157.57575757575756</v>
      </c>
    </row>
    <row r="92" spans="1:6" x14ac:dyDescent="0.4">
      <c r="A92" s="4" t="s">
        <v>129</v>
      </c>
      <c r="B92" s="4" t="s">
        <v>218</v>
      </c>
      <c r="C92" s="4" t="s">
        <v>129</v>
      </c>
      <c r="D92" s="2">
        <v>12.6</v>
      </c>
      <c r="E92" s="2">
        <v>1960</v>
      </c>
      <c r="F92" s="6">
        <f t="shared" si="1"/>
        <v>155.55555555555557</v>
      </c>
    </row>
    <row r="93" spans="1:6" x14ac:dyDescent="0.4">
      <c r="A93" s="4" t="s">
        <v>196</v>
      </c>
      <c r="B93" s="4" t="s">
        <v>293</v>
      </c>
      <c r="C93" s="4" t="s">
        <v>196</v>
      </c>
      <c r="D93" s="2">
        <v>12.6</v>
      </c>
      <c r="E93" s="2">
        <v>1940</v>
      </c>
      <c r="F93" s="6">
        <f t="shared" si="1"/>
        <v>153.96825396825398</v>
      </c>
    </row>
    <row r="94" spans="1:6" x14ac:dyDescent="0.4">
      <c r="A94" s="4" t="s">
        <v>117</v>
      </c>
      <c r="B94" s="4" t="s">
        <v>219</v>
      </c>
      <c r="C94" s="4" t="s">
        <v>117</v>
      </c>
      <c r="D94" s="2">
        <v>12.6</v>
      </c>
      <c r="E94" s="2">
        <v>1960</v>
      </c>
      <c r="F94" s="6">
        <f t="shared" si="1"/>
        <v>155.55555555555557</v>
      </c>
    </row>
    <row r="95" spans="1:6" x14ac:dyDescent="0.4">
      <c r="A95" s="4" t="s">
        <v>114</v>
      </c>
      <c r="B95" s="4" t="s">
        <v>299</v>
      </c>
      <c r="C95" s="4" t="s">
        <v>114</v>
      </c>
      <c r="D95" s="2">
        <v>12.6</v>
      </c>
      <c r="E95" s="2">
        <v>2000</v>
      </c>
      <c r="F95" s="6">
        <f t="shared" si="1"/>
        <v>158.73015873015873</v>
      </c>
    </row>
    <row r="96" spans="1:6" x14ac:dyDescent="0.4">
      <c r="A96" s="4" t="s">
        <v>116</v>
      </c>
      <c r="B96" s="4" t="s">
        <v>220</v>
      </c>
      <c r="C96" s="4" t="s">
        <v>116</v>
      </c>
      <c r="D96" s="2">
        <v>12.6</v>
      </c>
      <c r="E96" s="2">
        <v>2000</v>
      </c>
      <c r="F96" s="6">
        <f t="shared" si="1"/>
        <v>158.73015873015873</v>
      </c>
    </row>
    <row r="97" spans="1:6" x14ac:dyDescent="0.4">
      <c r="A97" s="4" t="s">
        <v>133</v>
      </c>
      <c r="B97" s="4" t="s">
        <v>57</v>
      </c>
      <c r="C97" s="4" t="s">
        <v>133</v>
      </c>
      <c r="D97" s="2">
        <v>12.6</v>
      </c>
      <c r="E97" s="2">
        <v>2000</v>
      </c>
      <c r="F97" s="6">
        <f t="shared" si="1"/>
        <v>158.73015873015873</v>
      </c>
    </row>
    <row r="98" spans="1:6" x14ac:dyDescent="0.4">
      <c r="A98" s="4" t="s">
        <v>91</v>
      </c>
      <c r="B98" s="4" t="s">
        <v>221</v>
      </c>
      <c r="C98" s="4" t="s">
        <v>91</v>
      </c>
      <c r="D98" s="2">
        <v>13.6</v>
      </c>
      <c r="E98" s="2">
        <v>2500</v>
      </c>
      <c r="F98" s="6">
        <f t="shared" si="1"/>
        <v>183.82352941176472</v>
      </c>
    </row>
    <row r="99" spans="1:6" x14ac:dyDescent="0.4">
      <c r="A99" s="4" t="s">
        <v>194</v>
      </c>
      <c r="B99" s="4" t="s">
        <v>222</v>
      </c>
      <c r="C99" s="4" t="s">
        <v>194</v>
      </c>
      <c r="D99" s="2">
        <v>26.7</v>
      </c>
      <c r="E99" s="2">
        <v>4945</v>
      </c>
      <c r="F99" s="6">
        <f t="shared" si="1"/>
        <v>185.20599250936331</v>
      </c>
    </row>
    <row r="100" spans="1:6" x14ac:dyDescent="0.4">
      <c r="A100" s="4" t="s">
        <v>162</v>
      </c>
      <c r="B100" s="4" t="s">
        <v>223</v>
      </c>
      <c r="C100" s="4" t="s">
        <v>162</v>
      </c>
      <c r="D100" s="2">
        <v>26.7</v>
      </c>
      <c r="E100" s="2">
        <v>5000</v>
      </c>
      <c r="F100" s="6">
        <f t="shared" si="1"/>
        <v>187.26591760299627</v>
      </c>
    </row>
    <row r="101" spans="1:6" x14ac:dyDescent="0.4">
      <c r="A101" s="4" t="s">
        <v>124</v>
      </c>
      <c r="B101" s="4" t="s">
        <v>224</v>
      </c>
      <c r="C101" s="4" t="s">
        <v>124</v>
      </c>
      <c r="D101" s="2">
        <v>26.7</v>
      </c>
      <c r="E101" s="2">
        <v>5000</v>
      </c>
      <c r="F101" s="6">
        <f t="shared" si="1"/>
        <v>187.26591760299627</v>
      </c>
    </row>
    <row r="102" spans="1:6" x14ac:dyDescent="0.4">
      <c r="A102" s="4" t="s">
        <v>92</v>
      </c>
      <c r="B102" s="4" t="s">
        <v>225</v>
      </c>
      <c r="C102" s="4" t="s">
        <v>92</v>
      </c>
      <c r="D102" s="2">
        <v>26.7</v>
      </c>
      <c r="E102" s="2">
        <v>5100</v>
      </c>
      <c r="F102" s="6">
        <f t="shared" si="1"/>
        <v>191.01123595505618</v>
      </c>
    </row>
    <row r="103" spans="1:6" x14ac:dyDescent="0.4">
      <c r="A103" s="4" t="s">
        <v>89</v>
      </c>
      <c r="B103" s="4" t="s">
        <v>48</v>
      </c>
      <c r="C103" s="4" t="s">
        <v>89</v>
      </c>
      <c r="D103" s="2">
        <v>26.7</v>
      </c>
      <c r="E103" s="2">
        <v>5100</v>
      </c>
      <c r="F103" s="6">
        <f t="shared" si="1"/>
        <v>191.01123595505618</v>
      </c>
    </row>
    <row r="104" spans="1:6" x14ac:dyDescent="0.4">
      <c r="A104" s="4" t="s">
        <v>172</v>
      </c>
      <c r="B104" s="4" t="s">
        <v>294</v>
      </c>
      <c r="C104" s="4" t="s">
        <v>172</v>
      </c>
      <c r="D104" s="2">
        <v>40.9</v>
      </c>
      <c r="E104" s="2">
        <v>6200</v>
      </c>
      <c r="F104" s="6">
        <f t="shared" si="1"/>
        <v>151.58924205378975</v>
      </c>
    </row>
    <row r="105" spans="1:6" x14ac:dyDescent="0.4">
      <c r="A105" s="4" t="s">
        <v>125</v>
      </c>
      <c r="B105" s="4" t="s">
        <v>297</v>
      </c>
      <c r="C105" s="4" t="s">
        <v>125</v>
      </c>
      <c r="D105" s="2">
        <v>33.200000000000003</v>
      </c>
      <c r="E105" s="2">
        <v>5040</v>
      </c>
      <c r="F105" s="6">
        <f t="shared" si="1"/>
        <v>151.80722891566265</v>
      </c>
    </row>
    <row r="106" spans="1:6" x14ac:dyDescent="0.4">
      <c r="A106" s="4" t="s">
        <v>108</v>
      </c>
      <c r="B106" s="4" t="s">
        <v>295</v>
      </c>
      <c r="C106" s="4" t="s">
        <v>108</v>
      </c>
      <c r="D106" s="2">
        <v>8</v>
      </c>
      <c r="E106" s="2">
        <v>800</v>
      </c>
      <c r="F106" s="6">
        <f t="shared" si="1"/>
        <v>100</v>
      </c>
    </row>
    <row r="107" spans="1:6" x14ac:dyDescent="0.4">
      <c r="A107" s="4" t="s">
        <v>106</v>
      </c>
      <c r="B107" s="4" t="s">
        <v>296</v>
      </c>
      <c r="C107" s="4" t="s">
        <v>106</v>
      </c>
      <c r="D107" s="2">
        <v>33.200000000000003</v>
      </c>
      <c r="E107" s="2">
        <v>5040</v>
      </c>
      <c r="F107" s="6">
        <f t="shared" si="1"/>
        <v>151.80722891566265</v>
      </c>
    </row>
    <row r="108" spans="1:6" x14ac:dyDescent="0.4">
      <c r="A108" s="4" t="s">
        <v>97</v>
      </c>
      <c r="B108" s="4" t="s">
        <v>298</v>
      </c>
      <c r="C108" s="4" t="s">
        <v>97</v>
      </c>
      <c r="D108" s="2">
        <v>18.100000000000001</v>
      </c>
      <c r="E108" s="2">
        <v>2480</v>
      </c>
      <c r="F108" s="6">
        <f t="shared" si="1"/>
        <v>137.01657458563534</v>
      </c>
    </row>
    <row r="109" spans="1:6" x14ac:dyDescent="0.4">
      <c r="A109" s="4" t="s">
        <v>90</v>
      </c>
      <c r="B109" s="4" t="s">
        <v>300</v>
      </c>
      <c r="C109" s="4" t="s">
        <v>90</v>
      </c>
      <c r="D109" s="2">
        <v>33.200000000000003</v>
      </c>
      <c r="E109" s="2">
        <v>5150</v>
      </c>
      <c r="F109" s="6">
        <f t="shared" si="1"/>
        <v>155.12048192771084</v>
      </c>
    </row>
    <row r="110" spans="1:6" x14ac:dyDescent="0.4">
      <c r="A110" s="4" t="s">
        <v>113</v>
      </c>
      <c r="B110" s="4" t="s">
        <v>301</v>
      </c>
      <c r="C110" s="4" t="s">
        <v>113</v>
      </c>
      <c r="D110" s="2">
        <v>12.9</v>
      </c>
      <c r="E110" s="2">
        <v>1530</v>
      </c>
      <c r="F110" s="6">
        <f t="shared" si="1"/>
        <v>118.60465116279069</v>
      </c>
    </row>
    <row r="111" spans="1:6" x14ac:dyDescent="0.4">
      <c r="A111" s="4" t="s">
        <v>109</v>
      </c>
      <c r="B111" s="4" t="s">
        <v>302</v>
      </c>
      <c r="C111" s="4" t="s">
        <v>109</v>
      </c>
      <c r="D111" s="2">
        <v>18.399999999999999</v>
      </c>
      <c r="E111" s="2">
        <v>2480</v>
      </c>
      <c r="F111" s="6">
        <f t="shared" si="1"/>
        <v>134.78260869565219</v>
      </c>
    </row>
    <row r="112" spans="1:6" x14ac:dyDescent="0.4">
      <c r="A112" s="4" t="s">
        <v>111</v>
      </c>
      <c r="B112" s="4" t="s">
        <v>302</v>
      </c>
      <c r="C112" s="4" t="s">
        <v>111</v>
      </c>
      <c r="D112" s="2">
        <v>34.700000000000003</v>
      </c>
      <c r="E112" s="2">
        <v>4980</v>
      </c>
      <c r="F112" s="6">
        <f t="shared" si="1"/>
        <v>143.51585014409221</v>
      </c>
    </row>
    <row r="113" spans="1:9" x14ac:dyDescent="0.4">
      <c r="A113" s="4" t="s">
        <v>105</v>
      </c>
      <c r="B113" s="4" t="s">
        <v>304</v>
      </c>
      <c r="C113" s="4" t="s">
        <v>303</v>
      </c>
      <c r="D113" s="2">
        <v>5</v>
      </c>
      <c r="E113" s="2" t="s">
        <v>442</v>
      </c>
      <c r="F113" s="6" t="s">
        <v>485</v>
      </c>
    </row>
    <row r="114" spans="1:9" x14ac:dyDescent="0.4">
      <c r="A114" s="4" t="s">
        <v>184</v>
      </c>
      <c r="B114" s="4" t="s">
        <v>305</v>
      </c>
      <c r="C114" s="4" t="s">
        <v>184</v>
      </c>
      <c r="D114" s="2" t="s">
        <v>442</v>
      </c>
      <c r="E114" s="2" t="s">
        <v>442</v>
      </c>
      <c r="F114" s="6" t="s">
        <v>485</v>
      </c>
    </row>
    <row r="115" spans="1:9" x14ac:dyDescent="0.4">
      <c r="A115" s="4" t="s">
        <v>132</v>
      </c>
      <c r="B115" s="4" t="s">
        <v>307</v>
      </c>
      <c r="C115" s="4" t="s">
        <v>306</v>
      </c>
      <c r="D115" s="2" t="s">
        <v>442</v>
      </c>
      <c r="E115" s="2" t="s">
        <v>442</v>
      </c>
      <c r="F115" s="6" t="s">
        <v>485</v>
      </c>
    </row>
    <row r="116" spans="1:9" x14ac:dyDescent="0.4">
      <c r="A116" s="4" t="s">
        <v>110</v>
      </c>
      <c r="B116" s="4" t="s">
        <v>308</v>
      </c>
      <c r="C116" s="4" t="s">
        <v>110</v>
      </c>
      <c r="D116" s="2">
        <v>26</v>
      </c>
      <c r="E116" s="2">
        <v>1970</v>
      </c>
      <c r="F116" s="6">
        <f t="shared" si="1"/>
        <v>75.769230769230774</v>
      </c>
    </row>
    <row r="117" spans="1:9" x14ac:dyDescent="0.4">
      <c r="A117" s="4" t="s">
        <v>165</v>
      </c>
      <c r="B117" s="4" t="s">
        <v>309</v>
      </c>
      <c r="C117" s="4" t="s">
        <v>165</v>
      </c>
      <c r="D117" s="2">
        <v>29</v>
      </c>
      <c r="E117" s="2">
        <v>3329</v>
      </c>
      <c r="F117" s="6">
        <f t="shared" si="1"/>
        <v>114.79310344827586</v>
      </c>
    </row>
    <row r="118" spans="1:9" x14ac:dyDescent="0.4">
      <c r="A118" s="4" t="s">
        <v>173</v>
      </c>
      <c r="B118" s="4" t="s">
        <v>311</v>
      </c>
      <c r="C118" s="4" t="s">
        <v>310</v>
      </c>
      <c r="D118" s="2">
        <v>17.3</v>
      </c>
      <c r="E118" s="2">
        <v>2100</v>
      </c>
      <c r="F118" s="6">
        <f t="shared" si="1"/>
        <v>121.38728323699422</v>
      </c>
    </row>
    <row r="119" spans="1:9" x14ac:dyDescent="0.4">
      <c r="A119" s="4" t="s">
        <v>96</v>
      </c>
      <c r="B119" s="4" t="s">
        <v>312</v>
      </c>
      <c r="C119" s="4" t="s">
        <v>96</v>
      </c>
      <c r="D119" s="2">
        <v>104</v>
      </c>
      <c r="E119" s="2">
        <v>11510</v>
      </c>
      <c r="F119" s="6">
        <f t="shared" si="1"/>
        <v>110.67307692307692</v>
      </c>
    </row>
    <row r="120" spans="1:9" x14ac:dyDescent="0.4">
      <c r="A120" s="4" t="s">
        <v>180</v>
      </c>
      <c r="B120" s="4" t="s">
        <v>313</v>
      </c>
      <c r="C120" s="4" t="s">
        <v>180</v>
      </c>
      <c r="D120" s="2">
        <v>11.8</v>
      </c>
      <c r="E120" s="2">
        <v>1660</v>
      </c>
      <c r="F120" s="6">
        <f t="shared" si="1"/>
        <v>140.67796610169492</v>
      </c>
    </row>
    <row r="121" spans="1:9" x14ac:dyDescent="0.4">
      <c r="A121" s="4" t="s">
        <v>177</v>
      </c>
      <c r="B121" s="4" t="s">
        <v>314</v>
      </c>
      <c r="C121" s="4" t="s">
        <v>177</v>
      </c>
      <c r="D121" s="2">
        <v>30.9</v>
      </c>
      <c r="E121" s="2">
        <v>5400</v>
      </c>
      <c r="F121" s="6">
        <f t="shared" si="1"/>
        <v>174.75728155339806</v>
      </c>
    </row>
    <row r="122" spans="1:9" x14ac:dyDescent="0.4">
      <c r="A122" s="4" t="s">
        <v>199</v>
      </c>
      <c r="B122" s="4" t="s">
        <v>316</v>
      </c>
      <c r="C122" s="4" t="s">
        <v>315</v>
      </c>
      <c r="D122" s="2">
        <v>7.3</v>
      </c>
      <c r="E122" s="2">
        <v>850</v>
      </c>
      <c r="F122" s="6">
        <f t="shared" si="1"/>
        <v>116.43835616438356</v>
      </c>
    </row>
    <row r="123" spans="1:9" x14ac:dyDescent="0.4">
      <c r="A123" s="4" t="s">
        <v>200</v>
      </c>
      <c r="B123" s="4" t="s">
        <v>317</v>
      </c>
      <c r="C123" s="16" t="s">
        <v>539</v>
      </c>
      <c r="D123" s="2">
        <v>15.2</v>
      </c>
      <c r="E123" s="2">
        <v>2200</v>
      </c>
      <c r="F123" s="6">
        <f t="shared" si="1"/>
        <v>144.73684210526318</v>
      </c>
      <c r="G123" s="16" t="s">
        <v>200</v>
      </c>
      <c r="H123" s="2">
        <v>15.2</v>
      </c>
      <c r="I123" s="2">
        <v>2200</v>
      </c>
    </row>
    <row r="124" spans="1:9" x14ac:dyDescent="0.4">
      <c r="A124" s="4" t="s">
        <v>233</v>
      </c>
      <c r="B124" s="4" t="s">
        <v>318</v>
      </c>
      <c r="C124" s="4" t="s">
        <v>233</v>
      </c>
      <c r="D124" s="2">
        <v>16.899999999999999</v>
      </c>
      <c r="E124" s="2">
        <v>2420</v>
      </c>
      <c r="F124" s="6">
        <f t="shared" si="1"/>
        <v>143.19526627218937</v>
      </c>
    </row>
    <row r="125" spans="1:9" x14ac:dyDescent="0.4">
      <c r="A125" s="4" t="s">
        <v>234</v>
      </c>
      <c r="B125" s="4" t="s">
        <v>319</v>
      </c>
      <c r="C125" s="4" t="s">
        <v>234</v>
      </c>
      <c r="D125" s="2">
        <v>82.5</v>
      </c>
      <c r="E125" s="2">
        <v>15000</v>
      </c>
      <c r="F125" s="6">
        <f t="shared" si="1"/>
        <v>181.81818181818181</v>
      </c>
    </row>
    <row r="126" spans="1:9" x14ac:dyDescent="0.4">
      <c r="A126" s="4" t="s">
        <v>320</v>
      </c>
      <c r="B126" s="4" t="s">
        <v>321</v>
      </c>
      <c r="C126" s="4" t="s">
        <v>320</v>
      </c>
      <c r="D126" s="2">
        <v>9.8000000000000007</v>
      </c>
      <c r="E126" s="2">
        <v>1034</v>
      </c>
      <c r="F126" s="6">
        <f t="shared" si="1"/>
        <v>105.51020408163265</v>
      </c>
    </row>
    <row r="127" spans="1:9" x14ac:dyDescent="0.4">
      <c r="A127" s="4" t="s">
        <v>235</v>
      </c>
      <c r="B127" s="4" t="s">
        <v>316</v>
      </c>
      <c r="C127" s="4" t="s">
        <v>322</v>
      </c>
      <c r="D127" s="2">
        <v>9.8000000000000007</v>
      </c>
      <c r="E127" s="2">
        <v>1034</v>
      </c>
      <c r="F127" s="6">
        <f t="shared" si="1"/>
        <v>105.51020408163265</v>
      </c>
    </row>
    <row r="128" spans="1:9" x14ac:dyDescent="0.4">
      <c r="A128" s="4" t="s">
        <v>236</v>
      </c>
      <c r="B128" s="4" t="s">
        <v>304</v>
      </c>
      <c r="C128" s="4" t="s">
        <v>323</v>
      </c>
      <c r="D128" s="2">
        <v>5</v>
      </c>
      <c r="E128" s="2" t="s">
        <v>442</v>
      </c>
      <c r="F128" s="6" t="s">
        <v>485</v>
      </c>
    </row>
    <row r="129" spans="1:6" x14ac:dyDescent="0.4">
      <c r="A129" s="4" t="s">
        <v>237</v>
      </c>
      <c r="B129" s="4" t="s">
        <v>324</v>
      </c>
      <c r="C129" s="4" t="s">
        <v>237</v>
      </c>
      <c r="D129" s="2">
        <v>21</v>
      </c>
      <c r="E129" s="2">
        <v>2600</v>
      </c>
      <c r="F129" s="6">
        <f t="shared" si="1"/>
        <v>123.80952380952381</v>
      </c>
    </row>
    <row r="130" spans="1:6" x14ac:dyDescent="0.4">
      <c r="A130" s="4" t="s">
        <v>238</v>
      </c>
      <c r="B130" s="4" t="s">
        <v>307</v>
      </c>
      <c r="C130" s="4" t="s">
        <v>325</v>
      </c>
      <c r="D130" s="2" t="s">
        <v>442</v>
      </c>
      <c r="E130" s="2" t="s">
        <v>442</v>
      </c>
      <c r="F130" s="6" t="s">
        <v>485</v>
      </c>
    </row>
    <row r="131" spans="1:6" x14ac:dyDescent="0.4">
      <c r="A131" s="4" t="s">
        <v>239</v>
      </c>
      <c r="B131" s="4" t="s">
        <v>326</v>
      </c>
      <c r="C131" s="4" t="s">
        <v>239</v>
      </c>
      <c r="D131" s="2" t="s">
        <v>442</v>
      </c>
      <c r="E131" s="2" t="s">
        <v>442</v>
      </c>
      <c r="F131" s="6" t="s">
        <v>485</v>
      </c>
    </row>
    <row r="132" spans="1:6" x14ac:dyDescent="0.4">
      <c r="A132" s="4" t="s">
        <v>240</v>
      </c>
      <c r="B132" s="4" t="s">
        <v>326</v>
      </c>
      <c r="C132" s="4" t="s">
        <v>240</v>
      </c>
      <c r="D132" s="2" t="s">
        <v>442</v>
      </c>
      <c r="E132" s="2" t="s">
        <v>442</v>
      </c>
      <c r="F132" s="6" t="s">
        <v>485</v>
      </c>
    </row>
    <row r="133" spans="1:6" x14ac:dyDescent="0.4">
      <c r="A133" s="4" t="s">
        <v>241</v>
      </c>
      <c r="B133" s="4" t="s">
        <v>48</v>
      </c>
      <c r="C133" s="4" t="s">
        <v>241</v>
      </c>
      <c r="D133" s="2">
        <v>10.9</v>
      </c>
      <c r="E133" s="2">
        <v>2000</v>
      </c>
      <c r="F133" s="6">
        <f t="shared" ref="F133:F192" si="2">E133/D133</f>
        <v>183.48623853211009</v>
      </c>
    </row>
    <row r="134" spans="1:6" x14ac:dyDescent="0.4">
      <c r="A134" s="4" t="s">
        <v>242</v>
      </c>
      <c r="B134" s="4" t="s">
        <v>316</v>
      </c>
      <c r="C134" s="4" t="s">
        <v>327</v>
      </c>
      <c r="D134" s="2">
        <v>9.8000000000000007</v>
      </c>
      <c r="E134" s="2">
        <v>1034</v>
      </c>
      <c r="F134" s="6">
        <f t="shared" si="2"/>
        <v>105.51020408163265</v>
      </c>
    </row>
    <row r="135" spans="1:6" x14ac:dyDescent="0.4">
      <c r="A135" s="4" t="s">
        <v>243</v>
      </c>
      <c r="B135" s="4" t="s">
        <v>328</v>
      </c>
      <c r="C135" s="4" t="s">
        <v>243</v>
      </c>
      <c r="D135" s="2">
        <v>7.3</v>
      </c>
      <c r="E135" s="2">
        <v>799</v>
      </c>
      <c r="F135" s="6">
        <f t="shared" si="2"/>
        <v>109.45205479452055</v>
      </c>
    </row>
    <row r="136" spans="1:6" x14ac:dyDescent="0.4">
      <c r="A136" s="4" t="s">
        <v>244</v>
      </c>
      <c r="B136" s="4" t="s">
        <v>329</v>
      </c>
      <c r="C136" s="4" t="s">
        <v>244</v>
      </c>
      <c r="D136" s="2">
        <v>32.5</v>
      </c>
      <c r="E136" s="2">
        <v>2750</v>
      </c>
      <c r="F136" s="6">
        <f t="shared" si="2"/>
        <v>84.615384615384613</v>
      </c>
    </row>
    <row r="137" spans="1:6" x14ac:dyDescent="0.4">
      <c r="A137" s="4" t="s">
        <v>330</v>
      </c>
      <c r="B137" s="4" t="s">
        <v>331</v>
      </c>
      <c r="C137" s="17" t="s">
        <v>330</v>
      </c>
      <c r="D137" s="2">
        <v>22.2</v>
      </c>
      <c r="E137" s="2">
        <v>4000</v>
      </c>
      <c r="F137" s="6">
        <f t="shared" si="2"/>
        <v>180.18018018018017</v>
      </c>
    </row>
    <row r="138" spans="1:6" x14ac:dyDescent="0.4">
      <c r="A138" s="4" t="s">
        <v>332</v>
      </c>
      <c r="B138" s="4" t="s">
        <v>405</v>
      </c>
      <c r="C138" s="4" t="s">
        <v>332</v>
      </c>
      <c r="D138" s="2">
        <v>29</v>
      </c>
      <c r="E138" s="2">
        <v>3329</v>
      </c>
      <c r="F138" s="6">
        <f t="shared" si="2"/>
        <v>114.79310344827586</v>
      </c>
    </row>
    <row r="139" spans="1:6" x14ac:dyDescent="0.4">
      <c r="A139" s="4" t="s">
        <v>333</v>
      </c>
      <c r="B139" s="4" t="s">
        <v>406</v>
      </c>
      <c r="C139" s="4" t="s">
        <v>333</v>
      </c>
      <c r="D139" s="2">
        <v>12.6</v>
      </c>
      <c r="E139" s="2">
        <v>1540</v>
      </c>
      <c r="F139" s="6">
        <f t="shared" si="2"/>
        <v>122.22222222222223</v>
      </c>
    </row>
    <row r="140" spans="1:6" x14ac:dyDescent="0.4">
      <c r="A140" s="4" t="s">
        <v>334</v>
      </c>
      <c r="B140" s="4" t="s">
        <v>407</v>
      </c>
      <c r="C140" s="4" t="s">
        <v>334</v>
      </c>
      <c r="D140" s="2">
        <v>5.7</v>
      </c>
      <c r="E140" s="2">
        <v>770</v>
      </c>
      <c r="F140" s="6">
        <f t="shared" si="2"/>
        <v>135.08771929824562</v>
      </c>
    </row>
    <row r="141" spans="1:6" x14ac:dyDescent="0.4">
      <c r="A141" s="4" t="s">
        <v>335</v>
      </c>
      <c r="B141" s="4" t="s">
        <v>483</v>
      </c>
      <c r="C141" s="4" t="s">
        <v>408</v>
      </c>
      <c r="D141" s="2">
        <v>3.4</v>
      </c>
      <c r="E141" s="2">
        <v>400</v>
      </c>
      <c r="F141" s="6">
        <f t="shared" si="2"/>
        <v>117.64705882352942</v>
      </c>
    </row>
    <row r="142" spans="1:6" x14ac:dyDescent="0.4">
      <c r="A142" s="4" t="s">
        <v>340</v>
      </c>
      <c r="B142" s="4" t="s">
        <v>410</v>
      </c>
      <c r="C142" s="4" t="s">
        <v>340</v>
      </c>
      <c r="D142" s="2">
        <v>75.3</v>
      </c>
      <c r="E142" s="2">
        <v>12200</v>
      </c>
      <c r="F142" s="6">
        <f t="shared" si="2"/>
        <v>162.01859229747677</v>
      </c>
    </row>
    <row r="143" spans="1:6" x14ac:dyDescent="0.4">
      <c r="A143" s="4" t="s">
        <v>341</v>
      </c>
      <c r="B143" s="4" t="s">
        <v>412</v>
      </c>
      <c r="C143" s="4" t="s">
        <v>341</v>
      </c>
      <c r="D143" s="2">
        <v>4.4000000000000004</v>
      </c>
      <c r="E143" s="2">
        <v>400</v>
      </c>
      <c r="F143" s="6">
        <f t="shared" si="2"/>
        <v>90.909090909090907</v>
      </c>
    </row>
    <row r="144" spans="1:6" x14ac:dyDescent="0.4">
      <c r="A144" s="4" t="s">
        <v>342</v>
      </c>
      <c r="B144" s="4" t="s">
        <v>411</v>
      </c>
      <c r="C144" s="4" t="s">
        <v>342</v>
      </c>
      <c r="D144" s="2">
        <v>43.3</v>
      </c>
      <c r="E144" s="2">
        <v>6600</v>
      </c>
      <c r="F144" s="6">
        <f t="shared" si="2"/>
        <v>152.42494226327946</v>
      </c>
    </row>
    <row r="145" spans="1:6" x14ac:dyDescent="0.4">
      <c r="A145" s="4" t="s">
        <v>343</v>
      </c>
      <c r="B145" s="4" t="s">
        <v>414</v>
      </c>
      <c r="C145" s="4" t="s">
        <v>343</v>
      </c>
      <c r="D145" s="2">
        <v>30.9</v>
      </c>
      <c r="E145" s="2">
        <v>3500</v>
      </c>
      <c r="F145" s="6">
        <f t="shared" si="2"/>
        <v>113.26860841423948</v>
      </c>
    </row>
    <row r="146" spans="1:6" x14ac:dyDescent="0.4">
      <c r="A146" s="4" t="s">
        <v>344</v>
      </c>
      <c r="B146" s="4" t="s">
        <v>413</v>
      </c>
      <c r="C146" s="4" t="s">
        <v>344</v>
      </c>
      <c r="D146" s="2">
        <v>30.7</v>
      </c>
      <c r="E146" s="2">
        <v>4000</v>
      </c>
      <c r="F146" s="6">
        <f t="shared" si="2"/>
        <v>130.29315960912052</v>
      </c>
    </row>
    <row r="147" spans="1:6" x14ac:dyDescent="0.4">
      <c r="A147" s="4" t="s">
        <v>345</v>
      </c>
      <c r="B147" s="4" t="s">
        <v>416</v>
      </c>
      <c r="C147" s="4" t="s">
        <v>417</v>
      </c>
      <c r="D147" s="2">
        <v>42.5</v>
      </c>
      <c r="E147" s="12">
        <v>1332</v>
      </c>
      <c r="F147" s="6">
        <f t="shared" si="2"/>
        <v>31.341176470588234</v>
      </c>
    </row>
    <row r="148" spans="1:6" x14ac:dyDescent="0.4">
      <c r="A148" s="4" t="s">
        <v>346</v>
      </c>
      <c r="B148" s="4" t="s">
        <v>415</v>
      </c>
      <c r="C148" s="4" t="s">
        <v>346</v>
      </c>
      <c r="D148" s="2">
        <v>6.8</v>
      </c>
      <c r="E148" s="2">
        <v>830</v>
      </c>
      <c r="F148" s="6">
        <f t="shared" si="2"/>
        <v>122.05882352941177</v>
      </c>
    </row>
    <row r="149" spans="1:6" x14ac:dyDescent="0.4">
      <c r="A149" s="4" t="s">
        <v>347</v>
      </c>
      <c r="B149" s="4" t="s">
        <v>292</v>
      </c>
      <c r="C149" s="4" t="s">
        <v>418</v>
      </c>
      <c r="D149" s="2">
        <v>8.4</v>
      </c>
      <c r="E149" s="2">
        <v>700</v>
      </c>
      <c r="F149" s="6">
        <f t="shared" si="2"/>
        <v>83.333333333333329</v>
      </c>
    </row>
    <row r="150" spans="1:6" x14ac:dyDescent="0.4">
      <c r="A150" s="4" t="s">
        <v>348</v>
      </c>
      <c r="B150" s="4" t="s">
        <v>419</v>
      </c>
      <c r="C150" s="4" t="s">
        <v>348</v>
      </c>
      <c r="D150" s="2">
        <v>5</v>
      </c>
      <c r="E150" s="2">
        <v>280</v>
      </c>
      <c r="F150" s="6">
        <f t="shared" si="2"/>
        <v>56</v>
      </c>
    </row>
    <row r="151" spans="1:6" x14ac:dyDescent="0.4">
      <c r="A151" s="4" t="s">
        <v>349</v>
      </c>
      <c r="B151" s="4" t="s">
        <v>420</v>
      </c>
      <c r="C151" s="4" t="s">
        <v>349</v>
      </c>
      <c r="D151" s="15">
        <v>16</v>
      </c>
      <c r="E151" s="15">
        <v>740</v>
      </c>
      <c r="F151" s="6">
        <f t="shared" si="2"/>
        <v>46.25</v>
      </c>
    </row>
    <row r="152" spans="1:6" x14ac:dyDescent="0.4">
      <c r="A152" s="4" t="s">
        <v>350</v>
      </c>
      <c r="B152" s="4" t="s">
        <v>296</v>
      </c>
      <c r="C152" s="4" t="s">
        <v>350</v>
      </c>
      <c r="D152" s="2">
        <v>16.899999999999999</v>
      </c>
      <c r="E152" s="2">
        <v>2420</v>
      </c>
      <c r="F152" s="6">
        <f t="shared" si="2"/>
        <v>143.19526627218937</v>
      </c>
    </row>
    <row r="153" spans="1:6" x14ac:dyDescent="0.4">
      <c r="A153" s="4" t="s">
        <v>351</v>
      </c>
      <c r="B153" s="4" t="s">
        <v>412</v>
      </c>
      <c r="C153" s="4" t="s">
        <v>351</v>
      </c>
      <c r="D153" s="2">
        <v>11.1</v>
      </c>
      <c r="E153" s="2">
        <v>1000</v>
      </c>
      <c r="F153" s="6">
        <f t="shared" si="2"/>
        <v>90.090090090090087</v>
      </c>
    </row>
    <row r="154" spans="1:6" x14ac:dyDescent="0.4">
      <c r="A154" s="4" t="s">
        <v>352</v>
      </c>
      <c r="B154" s="4" t="s">
        <v>220</v>
      </c>
      <c r="C154" s="4" t="s">
        <v>352</v>
      </c>
      <c r="D154" s="2">
        <v>18.100000000000001</v>
      </c>
      <c r="E154" s="2">
        <v>2480</v>
      </c>
      <c r="F154" s="6">
        <f t="shared" si="2"/>
        <v>137.01657458563534</v>
      </c>
    </row>
    <row r="155" spans="1:6" x14ac:dyDescent="0.4">
      <c r="A155" s="4" t="s">
        <v>353</v>
      </c>
      <c r="B155" s="4" t="s">
        <v>422</v>
      </c>
      <c r="C155" s="4" t="s">
        <v>421</v>
      </c>
      <c r="D155" s="2">
        <v>6.8</v>
      </c>
      <c r="E155" s="2">
        <v>1000</v>
      </c>
      <c r="F155" s="6">
        <f t="shared" si="2"/>
        <v>147.05882352941177</v>
      </c>
    </row>
    <row r="156" spans="1:6" x14ac:dyDescent="0.4">
      <c r="A156" s="4" t="s">
        <v>354</v>
      </c>
      <c r="B156" s="4" t="s">
        <v>424</v>
      </c>
      <c r="C156" s="4" t="s">
        <v>423</v>
      </c>
      <c r="D156" s="2">
        <v>6.8</v>
      </c>
      <c r="E156" s="2">
        <v>840</v>
      </c>
      <c r="F156" s="6">
        <f t="shared" si="2"/>
        <v>123.52941176470588</v>
      </c>
    </row>
    <row r="157" spans="1:6" x14ac:dyDescent="0.4">
      <c r="A157" s="4" t="s">
        <v>355</v>
      </c>
      <c r="B157" s="4" t="s">
        <v>425</v>
      </c>
      <c r="C157" s="4" t="s">
        <v>355</v>
      </c>
      <c r="D157" s="2">
        <v>34.4</v>
      </c>
      <c r="E157" s="2">
        <v>5040</v>
      </c>
      <c r="F157" s="6">
        <f t="shared" si="2"/>
        <v>146.51162790697674</v>
      </c>
    </row>
    <row r="158" spans="1:6" x14ac:dyDescent="0.4">
      <c r="A158" s="4" t="s">
        <v>356</v>
      </c>
      <c r="B158" s="4" t="s">
        <v>426</v>
      </c>
      <c r="C158" s="4" t="s">
        <v>356</v>
      </c>
      <c r="D158" s="2">
        <v>13.6</v>
      </c>
      <c r="E158" s="2">
        <v>2375</v>
      </c>
      <c r="F158" s="6">
        <f t="shared" si="2"/>
        <v>174.63235294117646</v>
      </c>
    </row>
    <row r="159" spans="1:6" x14ac:dyDescent="0.4">
      <c r="A159" s="4" t="s">
        <v>357</v>
      </c>
      <c r="B159" s="4" t="s">
        <v>307</v>
      </c>
      <c r="C159" s="4" t="s">
        <v>427</v>
      </c>
      <c r="D159" s="2" t="s">
        <v>442</v>
      </c>
      <c r="E159" s="2" t="s">
        <v>442</v>
      </c>
      <c r="F159" s="6" t="s">
        <v>485</v>
      </c>
    </row>
    <row r="160" spans="1:6" x14ac:dyDescent="0.4">
      <c r="A160" s="4" t="s">
        <v>358</v>
      </c>
      <c r="B160" s="4" t="s">
        <v>409</v>
      </c>
      <c r="C160" s="4" t="s">
        <v>429</v>
      </c>
      <c r="D160" s="2">
        <v>5.4</v>
      </c>
      <c r="E160" s="2">
        <v>611</v>
      </c>
      <c r="F160" s="6">
        <f t="shared" si="2"/>
        <v>113.14814814814814</v>
      </c>
    </row>
    <row r="161" spans="1:6" x14ac:dyDescent="0.4">
      <c r="A161" s="4" t="s">
        <v>359</v>
      </c>
      <c r="B161" s="4" t="s">
        <v>271</v>
      </c>
      <c r="C161" s="4" t="s">
        <v>428</v>
      </c>
      <c r="D161" s="2">
        <v>1.2</v>
      </c>
      <c r="E161" s="2" t="s">
        <v>442</v>
      </c>
      <c r="F161" s="6" t="s">
        <v>485</v>
      </c>
    </row>
    <row r="162" spans="1:6" x14ac:dyDescent="0.4">
      <c r="A162" s="4" t="s">
        <v>360</v>
      </c>
      <c r="B162" s="4" t="s">
        <v>271</v>
      </c>
      <c r="C162" s="4" t="s">
        <v>360</v>
      </c>
      <c r="D162" s="2">
        <v>1.2</v>
      </c>
      <c r="E162" s="2" t="s">
        <v>442</v>
      </c>
      <c r="F162" s="6" t="s">
        <v>485</v>
      </c>
    </row>
    <row r="163" spans="1:6" x14ac:dyDescent="0.4">
      <c r="A163" s="4" t="s">
        <v>361</v>
      </c>
      <c r="B163" s="4" t="s">
        <v>272</v>
      </c>
      <c r="C163" s="4" t="s">
        <v>430</v>
      </c>
      <c r="D163" s="2">
        <v>1.9</v>
      </c>
      <c r="E163" s="2" t="s">
        <v>442</v>
      </c>
      <c r="F163" s="6" t="s">
        <v>485</v>
      </c>
    </row>
    <row r="164" spans="1:6" x14ac:dyDescent="0.4">
      <c r="A164" s="4" t="s">
        <v>362</v>
      </c>
      <c r="B164" s="4" t="s">
        <v>272</v>
      </c>
      <c r="C164" s="4" t="s">
        <v>362</v>
      </c>
      <c r="D164" s="2">
        <v>1.9</v>
      </c>
      <c r="E164" s="2" t="s">
        <v>442</v>
      </c>
      <c r="F164" s="6" t="s">
        <v>485</v>
      </c>
    </row>
    <row r="165" spans="1:6" x14ac:dyDescent="0.4">
      <c r="A165" s="4" t="s">
        <v>363</v>
      </c>
      <c r="B165" s="4" t="s">
        <v>272</v>
      </c>
      <c r="C165" s="4" t="s">
        <v>363</v>
      </c>
      <c r="D165" s="2">
        <v>1.9</v>
      </c>
      <c r="E165" s="2" t="s">
        <v>442</v>
      </c>
      <c r="F165" s="6" t="s">
        <v>485</v>
      </c>
    </row>
    <row r="166" spans="1:6" x14ac:dyDescent="0.4">
      <c r="A166" s="4" t="s">
        <v>364</v>
      </c>
      <c r="B166" s="4" t="s">
        <v>434</v>
      </c>
      <c r="C166" s="4" t="s">
        <v>433</v>
      </c>
      <c r="D166" s="2">
        <v>3.5</v>
      </c>
      <c r="E166" s="2" t="s">
        <v>442</v>
      </c>
      <c r="F166" s="6" t="s">
        <v>485</v>
      </c>
    </row>
    <row r="167" spans="1:6" x14ac:dyDescent="0.4">
      <c r="A167" s="4" t="s">
        <v>365</v>
      </c>
      <c r="B167" s="4" t="s">
        <v>436</v>
      </c>
      <c r="C167" s="4" t="s">
        <v>435</v>
      </c>
      <c r="D167" s="12">
        <v>1.7</v>
      </c>
      <c r="E167" s="2" t="s">
        <v>442</v>
      </c>
      <c r="F167" s="6" t="s">
        <v>485</v>
      </c>
    </row>
    <row r="168" spans="1:6" x14ac:dyDescent="0.4">
      <c r="A168" s="4" t="s">
        <v>366</v>
      </c>
      <c r="B168" s="4" t="s">
        <v>271</v>
      </c>
      <c r="C168" s="4" t="s">
        <v>431</v>
      </c>
      <c r="D168" s="2">
        <v>1.2</v>
      </c>
      <c r="E168" s="2" t="s">
        <v>442</v>
      </c>
      <c r="F168" s="6" t="s">
        <v>485</v>
      </c>
    </row>
    <row r="169" spans="1:6" x14ac:dyDescent="0.4">
      <c r="A169" s="4" t="s">
        <v>367</v>
      </c>
      <c r="B169" s="4" t="s">
        <v>438</v>
      </c>
      <c r="C169" s="4" t="s">
        <v>432</v>
      </c>
      <c r="D169" s="2">
        <v>1.9</v>
      </c>
      <c r="E169" s="2" t="s">
        <v>442</v>
      </c>
      <c r="F169" s="6" t="s">
        <v>485</v>
      </c>
    </row>
    <row r="170" spans="1:6" x14ac:dyDescent="0.4">
      <c r="A170" s="4" t="s">
        <v>368</v>
      </c>
      <c r="B170" s="4" t="s">
        <v>271</v>
      </c>
      <c r="C170" s="4" t="s">
        <v>368</v>
      </c>
      <c r="D170" s="2">
        <v>1.2</v>
      </c>
      <c r="E170" s="2" t="s">
        <v>442</v>
      </c>
      <c r="F170" s="6" t="s">
        <v>485</v>
      </c>
    </row>
    <row r="171" spans="1:6" x14ac:dyDescent="0.4">
      <c r="A171" s="4" t="s">
        <v>369</v>
      </c>
      <c r="B171" s="4" t="s">
        <v>273</v>
      </c>
      <c r="C171" s="4" t="s">
        <v>437</v>
      </c>
      <c r="D171" s="2">
        <v>2.7</v>
      </c>
      <c r="E171" s="2" t="s">
        <v>442</v>
      </c>
      <c r="F171" s="6" t="s">
        <v>485</v>
      </c>
    </row>
    <row r="172" spans="1:6" x14ac:dyDescent="0.4">
      <c r="A172" s="4" t="s">
        <v>360</v>
      </c>
      <c r="B172" s="4" t="s">
        <v>271</v>
      </c>
      <c r="C172" s="4" t="s">
        <v>360</v>
      </c>
      <c r="D172" s="2">
        <v>1.2</v>
      </c>
      <c r="E172" s="2" t="s">
        <v>442</v>
      </c>
      <c r="F172" s="6" t="s">
        <v>485</v>
      </c>
    </row>
    <row r="173" spans="1:6" x14ac:dyDescent="0.4">
      <c r="A173" s="4" t="s">
        <v>370</v>
      </c>
      <c r="B173" s="4" t="s">
        <v>439</v>
      </c>
      <c r="C173" s="4" t="s">
        <v>370</v>
      </c>
      <c r="D173" s="2">
        <v>8.4</v>
      </c>
      <c r="E173" s="2">
        <v>700</v>
      </c>
      <c r="F173" s="6">
        <f t="shared" si="2"/>
        <v>83.333333333333329</v>
      </c>
    </row>
    <row r="174" spans="1:6" x14ac:dyDescent="0.4">
      <c r="A174" s="4" t="s">
        <v>371</v>
      </c>
      <c r="B174" s="4" t="s">
        <v>440</v>
      </c>
      <c r="C174" s="4" t="s">
        <v>371</v>
      </c>
      <c r="D174" s="2">
        <v>11.7</v>
      </c>
      <c r="E174" s="2">
        <v>1000</v>
      </c>
      <c r="F174" s="6">
        <f t="shared" si="2"/>
        <v>85.470085470085479</v>
      </c>
    </row>
    <row r="175" spans="1:6" x14ac:dyDescent="0.4">
      <c r="A175" s="4" t="s">
        <v>441</v>
      </c>
      <c r="B175" s="4" t="s">
        <v>272</v>
      </c>
      <c r="C175" s="4" t="s">
        <v>377</v>
      </c>
      <c r="D175" s="2">
        <v>1.9</v>
      </c>
      <c r="E175" s="2" t="s">
        <v>442</v>
      </c>
      <c r="F175" s="6" t="s">
        <v>485</v>
      </c>
    </row>
    <row r="176" spans="1:6" x14ac:dyDescent="0.4">
      <c r="A176" s="4" t="s">
        <v>444</v>
      </c>
      <c r="B176" s="4" t="s">
        <v>273</v>
      </c>
      <c r="C176" s="4" t="s">
        <v>444</v>
      </c>
      <c r="D176" s="2">
        <v>2.7</v>
      </c>
      <c r="E176" s="2" t="s">
        <v>442</v>
      </c>
      <c r="F176" s="6" t="s">
        <v>485</v>
      </c>
    </row>
    <row r="177" spans="1:6" x14ac:dyDescent="0.4">
      <c r="A177" s="4" t="s">
        <v>445</v>
      </c>
      <c r="B177" s="4" t="s">
        <v>52</v>
      </c>
      <c r="C177" s="4" t="s">
        <v>445</v>
      </c>
      <c r="D177" s="2">
        <v>3.5</v>
      </c>
      <c r="E177" s="2" t="s">
        <v>442</v>
      </c>
      <c r="F177" s="6" t="s">
        <v>485</v>
      </c>
    </row>
    <row r="178" spans="1:6" x14ac:dyDescent="0.4">
      <c r="A178" s="13" t="s">
        <v>389</v>
      </c>
      <c r="B178" s="4" t="s">
        <v>470</v>
      </c>
      <c r="C178" s="4" t="s">
        <v>389</v>
      </c>
      <c r="D178" s="2">
        <v>129</v>
      </c>
      <c r="E178" s="2">
        <v>20200</v>
      </c>
      <c r="F178" s="6">
        <f t="shared" si="2"/>
        <v>156.58914728682171</v>
      </c>
    </row>
    <row r="179" spans="1:6" x14ac:dyDescent="0.4">
      <c r="A179" s="13" t="s">
        <v>382</v>
      </c>
      <c r="B179" s="4" t="s">
        <v>466</v>
      </c>
      <c r="C179" s="4" t="s">
        <v>382</v>
      </c>
      <c r="D179" s="2">
        <v>7.3</v>
      </c>
      <c r="E179" s="2">
        <v>850</v>
      </c>
      <c r="F179" s="6">
        <f t="shared" si="2"/>
        <v>116.43835616438356</v>
      </c>
    </row>
    <row r="180" spans="1:6" x14ac:dyDescent="0.4">
      <c r="A180" s="13" t="s">
        <v>383</v>
      </c>
      <c r="B180" s="4" t="s">
        <v>481</v>
      </c>
      <c r="C180" s="4" t="s">
        <v>383</v>
      </c>
      <c r="D180" s="2">
        <v>6.8</v>
      </c>
      <c r="E180" s="2">
        <v>960</v>
      </c>
      <c r="F180" s="6">
        <f t="shared" si="2"/>
        <v>141.1764705882353</v>
      </c>
    </row>
    <row r="181" spans="1:6" x14ac:dyDescent="0.4">
      <c r="A181" s="13" t="s">
        <v>402</v>
      </c>
      <c r="B181" s="4" t="s">
        <v>267</v>
      </c>
      <c r="C181" s="4" t="s">
        <v>541</v>
      </c>
      <c r="D181" s="2">
        <v>15</v>
      </c>
      <c r="E181" s="2">
        <v>2200</v>
      </c>
      <c r="F181" s="6">
        <f t="shared" si="2"/>
        <v>146.66666666666666</v>
      </c>
    </row>
    <row r="182" spans="1:6" x14ac:dyDescent="0.4">
      <c r="A182" s="13" t="s">
        <v>394</v>
      </c>
      <c r="B182" s="4" t="s">
        <v>469</v>
      </c>
      <c r="C182" s="4" t="s">
        <v>394</v>
      </c>
      <c r="D182" s="2" t="s">
        <v>45</v>
      </c>
      <c r="E182" s="2" t="s">
        <v>45</v>
      </c>
      <c r="F182" s="6" t="s">
        <v>485</v>
      </c>
    </row>
    <row r="183" spans="1:6" x14ac:dyDescent="0.4">
      <c r="A183" s="13" t="s">
        <v>401</v>
      </c>
      <c r="B183" s="4" t="s">
        <v>482</v>
      </c>
      <c r="C183" s="4" t="s">
        <v>447</v>
      </c>
      <c r="D183" s="2">
        <v>4.7</v>
      </c>
      <c r="E183" s="2" t="s">
        <v>45</v>
      </c>
      <c r="F183" s="6" t="s">
        <v>485</v>
      </c>
    </row>
    <row r="184" spans="1:6" x14ac:dyDescent="0.4">
      <c r="A184" s="13" t="s">
        <v>388</v>
      </c>
      <c r="B184" s="4" t="s">
        <v>495</v>
      </c>
      <c r="C184" s="4" t="s">
        <v>448</v>
      </c>
      <c r="D184" s="2">
        <v>4.5</v>
      </c>
      <c r="E184" s="2">
        <v>510</v>
      </c>
      <c r="F184" s="6">
        <f t="shared" si="2"/>
        <v>113.33333333333333</v>
      </c>
    </row>
    <row r="185" spans="1:6" x14ac:dyDescent="0.4">
      <c r="A185" s="13" t="s">
        <v>393</v>
      </c>
      <c r="B185" s="4" t="s">
        <v>472</v>
      </c>
      <c r="C185" s="4" t="s">
        <v>449</v>
      </c>
      <c r="D185" s="2">
        <v>6.5</v>
      </c>
      <c r="E185" s="2">
        <v>750</v>
      </c>
      <c r="F185" s="6">
        <f t="shared" si="2"/>
        <v>115.38461538461539</v>
      </c>
    </row>
    <row r="186" spans="1:6" x14ac:dyDescent="0.4">
      <c r="A186" s="13" t="s">
        <v>403</v>
      </c>
      <c r="B186" s="4" t="s">
        <v>474</v>
      </c>
      <c r="C186" s="4" t="s">
        <v>473</v>
      </c>
      <c r="D186" s="2">
        <v>6.5</v>
      </c>
      <c r="E186" s="2">
        <v>750</v>
      </c>
      <c r="F186" s="6">
        <f t="shared" si="2"/>
        <v>115.38461538461539</v>
      </c>
    </row>
    <row r="187" spans="1:6" x14ac:dyDescent="0.4">
      <c r="A187" s="13" t="s">
        <v>391</v>
      </c>
      <c r="B187" s="4" t="s">
        <v>51</v>
      </c>
      <c r="C187" s="4" t="s">
        <v>450</v>
      </c>
      <c r="D187" s="2">
        <v>7.1</v>
      </c>
      <c r="E187" s="2">
        <v>1000</v>
      </c>
      <c r="F187" s="6">
        <f t="shared" si="2"/>
        <v>140.84507042253523</v>
      </c>
    </row>
    <row r="188" spans="1:6" x14ac:dyDescent="0.4">
      <c r="A188" s="13" t="s">
        <v>386</v>
      </c>
      <c r="B188" s="4" t="s">
        <v>478</v>
      </c>
      <c r="C188" s="4" t="s">
        <v>451</v>
      </c>
      <c r="D188" s="12">
        <v>44</v>
      </c>
      <c r="E188" s="12">
        <v>3500</v>
      </c>
      <c r="F188" s="6">
        <f t="shared" si="2"/>
        <v>79.545454545454547</v>
      </c>
    </row>
    <row r="189" spans="1:6" x14ac:dyDescent="0.4">
      <c r="A189" s="13" t="s">
        <v>384</v>
      </c>
      <c r="B189" s="4" t="s">
        <v>471</v>
      </c>
      <c r="C189" s="4" t="s">
        <v>452</v>
      </c>
      <c r="D189" s="12">
        <v>28.7</v>
      </c>
      <c r="E189" s="12">
        <v>3300</v>
      </c>
      <c r="F189" s="6">
        <f t="shared" si="2"/>
        <v>114.98257839721255</v>
      </c>
    </row>
    <row r="190" spans="1:6" x14ac:dyDescent="0.4">
      <c r="A190" s="13" t="s">
        <v>392</v>
      </c>
      <c r="B190" s="4" t="s">
        <v>480</v>
      </c>
      <c r="C190" s="4" t="s">
        <v>453</v>
      </c>
      <c r="D190" s="2">
        <v>8.4</v>
      </c>
      <c r="E190" s="2">
        <v>700</v>
      </c>
      <c r="F190" s="6">
        <f t="shared" si="2"/>
        <v>83.333333333333329</v>
      </c>
    </row>
    <row r="191" spans="1:6" x14ac:dyDescent="0.4">
      <c r="A191" s="13" t="s">
        <v>385</v>
      </c>
      <c r="B191" s="4" t="s">
        <v>477</v>
      </c>
      <c r="C191" s="4" t="s">
        <v>454</v>
      </c>
      <c r="D191" s="2">
        <v>59.7</v>
      </c>
      <c r="E191" s="2">
        <v>6700</v>
      </c>
      <c r="F191" s="6">
        <f t="shared" si="2"/>
        <v>112.22780569514238</v>
      </c>
    </row>
    <row r="192" spans="1:6" x14ac:dyDescent="0.4">
      <c r="A192" s="13" t="s">
        <v>387</v>
      </c>
      <c r="B192" s="4" t="s">
        <v>270</v>
      </c>
      <c r="C192" s="4" t="s">
        <v>387</v>
      </c>
      <c r="D192" s="2">
        <v>26.7</v>
      </c>
      <c r="E192" s="2">
        <v>5000</v>
      </c>
      <c r="F192" s="6">
        <f t="shared" si="2"/>
        <v>187.26591760299627</v>
      </c>
    </row>
    <row r="193" spans="1:6" x14ac:dyDescent="0.4">
      <c r="A193" s="4" t="s">
        <v>396</v>
      </c>
      <c r="B193" s="4" t="s">
        <v>446</v>
      </c>
      <c r="C193" s="4" t="s">
        <v>396</v>
      </c>
      <c r="D193" s="2" t="s">
        <v>442</v>
      </c>
      <c r="E193" s="2" t="s">
        <v>442</v>
      </c>
      <c r="F193" s="6" t="s">
        <v>485</v>
      </c>
    </row>
    <row r="194" spans="1:6" x14ac:dyDescent="0.4">
      <c r="A194" s="4" t="s">
        <v>397</v>
      </c>
      <c r="B194" s="4" t="s">
        <v>446</v>
      </c>
      <c r="C194" s="4" t="s">
        <v>397</v>
      </c>
      <c r="D194" s="2" t="s">
        <v>442</v>
      </c>
      <c r="E194" s="2" t="s">
        <v>442</v>
      </c>
      <c r="F194" s="6" t="s">
        <v>485</v>
      </c>
    </row>
    <row r="195" spans="1:6" x14ac:dyDescent="0.4">
      <c r="A195" s="4" t="s">
        <v>398</v>
      </c>
      <c r="B195" s="4" t="s">
        <v>446</v>
      </c>
      <c r="C195" s="4" t="s">
        <v>398</v>
      </c>
      <c r="D195" s="2" t="s">
        <v>442</v>
      </c>
      <c r="E195" s="2" t="s">
        <v>442</v>
      </c>
      <c r="F195" s="6" t="s">
        <v>485</v>
      </c>
    </row>
    <row r="196" spans="1:6" x14ac:dyDescent="0.4">
      <c r="A196" s="4" t="s">
        <v>399</v>
      </c>
      <c r="B196" s="4" t="s">
        <v>446</v>
      </c>
      <c r="C196" s="4" t="s">
        <v>399</v>
      </c>
      <c r="D196" s="2" t="s">
        <v>442</v>
      </c>
      <c r="E196" s="2" t="s">
        <v>442</v>
      </c>
      <c r="F196" s="6" t="s">
        <v>485</v>
      </c>
    </row>
    <row r="197" spans="1:6" x14ac:dyDescent="0.4">
      <c r="A197" s="4" t="s">
        <v>400</v>
      </c>
      <c r="B197" s="4" t="s">
        <v>446</v>
      </c>
      <c r="C197" s="4" t="s">
        <v>400</v>
      </c>
      <c r="D197" s="2" t="s">
        <v>442</v>
      </c>
      <c r="E197" s="2" t="s">
        <v>442</v>
      </c>
      <c r="F197" s="6" t="s">
        <v>485</v>
      </c>
    </row>
    <row r="198" spans="1:6" x14ac:dyDescent="0.4">
      <c r="A198" s="13" t="s">
        <v>380</v>
      </c>
      <c r="B198" s="4" t="s">
        <v>475</v>
      </c>
      <c r="C198" s="4" t="s">
        <v>380</v>
      </c>
      <c r="D198" s="2">
        <v>11.4</v>
      </c>
      <c r="E198" s="2">
        <v>1550</v>
      </c>
      <c r="F198" s="6">
        <f t="shared" ref="F198:F208" si="3">E198/D198</f>
        <v>135.96491228070175</v>
      </c>
    </row>
    <row r="199" spans="1:6" x14ac:dyDescent="0.4">
      <c r="A199" s="13" t="s">
        <v>381</v>
      </c>
      <c r="B199" s="4" t="s">
        <v>476</v>
      </c>
      <c r="C199" s="4" t="s">
        <v>381</v>
      </c>
      <c r="D199" s="2">
        <v>16.899999999999999</v>
      </c>
      <c r="E199" s="2">
        <v>2500</v>
      </c>
      <c r="F199" s="6">
        <f t="shared" si="3"/>
        <v>147.92899408284026</v>
      </c>
    </row>
    <row r="200" spans="1:6" x14ac:dyDescent="0.4">
      <c r="A200" s="13" t="s">
        <v>395</v>
      </c>
      <c r="B200" s="4" t="s">
        <v>479</v>
      </c>
      <c r="C200" s="4" t="s">
        <v>395</v>
      </c>
      <c r="D200" s="2" t="s">
        <v>45</v>
      </c>
      <c r="E200" s="2" t="s">
        <v>468</v>
      </c>
      <c r="F200" s="6" t="s">
        <v>485</v>
      </c>
    </row>
    <row r="201" spans="1:6" x14ac:dyDescent="0.4">
      <c r="A201" s="13" t="s">
        <v>390</v>
      </c>
      <c r="B201" s="4" t="s">
        <v>480</v>
      </c>
      <c r="C201" s="4" t="s">
        <v>390</v>
      </c>
      <c r="D201" s="15">
        <v>16.600000000000001</v>
      </c>
      <c r="E201" s="15">
        <v>740</v>
      </c>
      <c r="F201" s="6">
        <f t="shared" si="3"/>
        <v>44.578313253012041</v>
      </c>
    </row>
    <row r="202" spans="1:6" x14ac:dyDescent="0.4">
      <c r="A202" s="13" t="s">
        <v>404</v>
      </c>
      <c r="B202" s="4" t="s">
        <v>498</v>
      </c>
      <c r="C202" s="4" t="s">
        <v>404</v>
      </c>
      <c r="D202" s="2">
        <v>13.8</v>
      </c>
      <c r="E202" s="2">
        <v>2350</v>
      </c>
      <c r="F202" s="6">
        <f t="shared" si="3"/>
        <v>170.28985507246375</v>
      </c>
    </row>
    <row r="203" spans="1:6" x14ac:dyDescent="0.4">
      <c r="A203" s="4" t="s">
        <v>456</v>
      </c>
      <c r="B203" s="4" t="s">
        <v>457</v>
      </c>
      <c r="C203" s="4" t="s">
        <v>456</v>
      </c>
      <c r="D203" s="2">
        <v>6.6</v>
      </c>
      <c r="E203" s="2">
        <v>1000</v>
      </c>
      <c r="F203" s="6">
        <f t="shared" si="3"/>
        <v>151.51515151515153</v>
      </c>
    </row>
    <row r="204" spans="1:6" x14ac:dyDescent="0.4">
      <c r="A204" s="4" t="s">
        <v>455</v>
      </c>
      <c r="B204" s="4" t="s">
        <v>458</v>
      </c>
      <c r="C204" s="4" t="s">
        <v>459</v>
      </c>
      <c r="D204" s="2">
        <v>104</v>
      </c>
      <c r="E204" s="2">
        <v>11510</v>
      </c>
      <c r="F204" s="6">
        <f t="shared" si="3"/>
        <v>110.67307692307692</v>
      </c>
    </row>
    <row r="205" spans="1:6" x14ac:dyDescent="0.4">
      <c r="A205" s="4" t="s">
        <v>460</v>
      </c>
      <c r="B205" s="4" t="s">
        <v>223</v>
      </c>
      <c r="C205" s="4" t="s">
        <v>460</v>
      </c>
      <c r="D205" s="2">
        <v>37</v>
      </c>
      <c r="E205" s="2">
        <v>6760</v>
      </c>
      <c r="F205" s="6">
        <f t="shared" si="3"/>
        <v>182.70270270270271</v>
      </c>
    </row>
    <row r="206" spans="1:6" x14ac:dyDescent="0.4">
      <c r="A206" s="4" t="s">
        <v>461</v>
      </c>
      <c r="B206" s="4" t="s">
        <v>68</v>
      </c>
      <c r="C206" s="4" t="s">
        <v>461</v>
      </c>
      <c r="D206" s="2">
        <v>18.899999999999999</v>
      </c>
      <c r="E206" s="2">
        <v>3300</v>
      </c>
      <c r="F206" s="6">
        <f t="shared" si="3"/>
        <v>174.60317460317461</v>
      </c>
    </row>
    <row r="207" spans="1:6" x14ac:dyDescent="0.4">
      <c r="A207" s="4" t="s">
        <v>463</v>
      </c>
      <c r="B207" s="4" t="s">
        <v>465</v>
      </c>
      <c r="C207" s="4" t="s">
        <v>463</v>
      </c>
      <c r="D207" s="2">
        <v>37</v>
      </c>
      <c r="E207" s="2">
        <v>6900</v>
      </c>
      <c r="F207" s="6">
        <f t="shared" si="3"/>
        <v>186.48648648648648</v>
      </c>
    </row>
    <row r="208" spans="1:6" x14ac:dyDescent="0.4">
      <c r="A208" s="4" t="s">
        <v>467</v>
      </c>
      <c r="B208" s="4" t="s">
        <v>51</v>
      </c>
      <c r="C208" s="4" t="s">
        <v>464</v>
      </c>
      <c r="D208" s="2">
        <v>10</v>
      </c>
      <c r="E208" s="2">
        <v>1000</v>
      </c>
      <c r="F208" s="6">
        <f t="shared" si="3"/>
        <v>100</v>
      </c>
    </row>
    <row r="209" spans="1:6" x14ac:dyDescent="0.4">
      <c r="A209" s="4" t="s">
        <v>490</v>
      </c>
      <c r="B209" s="4" t="s">
        <v>497</v>
      </c>
      <c r="C209" s="4" t="s">
        <v>490</v>
      </c>
      <c r="D209" s="2" t="s">
        <v>45</v>
      </c>
      <c r="E209" s="2" t="s">
        <v>496</v>
      </c>
      <c r="F209" s="2" t="s">
        <v>496</v>
      </c>
    </row>
    <row r="210" spans="1:6" x14ac:dyDescent="0.4">
      <c r="A210" s="4" t="s">
        <v>489</v>
      </c>
      <c r="B210" s="4" t="s">
        <v>494</v>
      </c>
      <c r="C210" s="4" t="s">
        <v>489</v>
      </c>
      <c r="D210" s="2" t="s">
        <v>45</v>
      </c>
      <c r="E210" s="2" t="s">
        <v>468</v>
      </c>
      <c r="F210" s="2" t="s">
        <v>496</v>
      </c>
    </row>
    <row r="211" spans="1:6" x14ac:dyDescent="0.4">
      <c r="A211" s="4" t="s">
        <v>499</v>
      </c>
      <c r="B211" s="4" t="s">
        <v>503</v>
      </c>
      <c r="C211" s="4" t="s">
        <v>499</v>
      </c>
      <c r="D211" s="2">
        <v>65</v>
      </c>
      <c r="E211" s="2">
        <v>9200</v>
      </c>
      <c r="F211" s="6">
        <f t="shared" ref="F211:F222" si="4">E211/D211</f>
        <v>141.53846153846155</v>
      </c>
    </row>
    <row r="212" spans="1:6" x14ac:dyDescent="0.4">
      <c r="A212" s="4" t="s">
        <v>500</v>
      </c>
      <c r="B212" s="4" t="s">
        <v>506</v>
      </c>
      <c r="C212" s="4" t="s">
        <v>500</v>
      </c>
      <c r="D212" s="2">
        <v>8</v>
      </c>
      <c r="E212" s="2">
        <v>1000</v>
      </c>
      <c r="F212" s="6">
        <f t="shared" si="4"/>
        <v>125</v>
      </c>
    </row>
    <row r="213" spans="1:6" x14ac:dyDescent="0.4">
      <c r="A213" s="4" t="s">
        <v>504</v>
      </c>
      <c r="B213" s="4" t="s">
        <v>505</v>
      </c>
      <c r="C213" s="4" t="s">
        <v>504</v>
      </c>
      <c r="D213" s="2">
        <v>1.2</v>
      </c>
      <c r="E213" s="2" t="s">
        <v>45</v>
      </c>
      <c r="F213" s="6" t="s">
        <v>496</v>
      </c>
    </row>
    <row r="214" spans="1:6" x14ac:dyDescent="0.4">
      <c r="A214" s="4" t="s">
        <v>507</v>
      </c>
      <c r="B214" s="4" t="s">
        <v>438</v>
      </c>
      <c r="C214" s="4" t="s">
        <v>501</v>
      </c>
      <c r="D214" s="2">
        <v>1.8</v>
      </c>
      <c r="E214" s="2" t="s">
        <v>496</v>
      </c>
      <c r="F214" s="6" t="s">
        <v>496</v>
      </c>
    </row>
    <row r="215" spans="1:6" x14ac:dyDescent="0.4">
      <c r="A215" s="4" t="s">
        <v>502</v>
      </c>
      <c r="B215" s="4" t="s">
        <v>505</v>
      </c>
      <c r="C215" s="4" t="s">
        <v>502</v>
      </c>
      <c r="D215" s="2">
        <v>1.2</v>
      </c>
      <c r="E215" s="2" t="s">
        <v>45</v>
      </c>
      <c r="F215" s="6" t="s">
        <v>496</v>
      </c>
    </row>
    <row r="216" spans="1:6" x14ac:dyDescent="0.4">
      <c r="A216" s="4" t="s">
        <v>508</v>
      </c>
      <c r="B216" s="4" t="s">
        <v>511</v>
      </c>
      <c r="C216" s="4" t="s">
        <v>508</v>
      </c>
      <c r="D216" s="2">
        <v>26.7</v>
      </c>
      <c r="E216" s="2">
        <v>4450</v>
      </c>
      <c r="F216" s="6">
        <f t="shared" si="4"/>
        <v>166.66666666666666</v>
      </c>
    </row>
    <row r="217" spans="1:6" x14ac:dyDescent="0.4">
      <c r="A217" s="4" t="s">
        <v>509</v>
      </c>
      <c r="B217" s="4" t="s">
        <v>305</v>
      </c>
      <c r="C217" s="4" t="s">
        <v>509</v>
      </c>
      <c r="D217" s="2" t="s">
        <v>45</v>
      </c>
      <c r="E217" s="2" t="s">
        <v>496</v>
      </c>
      <c r="F217" s="6" t="s">
        <v>496</v>
      </c>
    </row>
    <row r="218" spans="1:6" x14ac:dyDescent="0.4">
      <c r="A218" s="4" t="s">
        <v>510</v>
      </c>
      <c r="B218" s="4" t="s">
        <v>512</v>
      </c>
      <c r="C218" s="4" t="s">
        <v>513</v>
      </c>
      <c r="D218" s="2">
        <v>2.9</v>
      </c>
      <c r="E218" s="2" t="s">
        <v>496</v>
      </c>
      <c r="F218" s="2" t="s">
        <v>496</v>
      </c>
    </row>
    <row r="219" spans="1:6" x14ac:dyDescent="0.4">
      <c r="A219" s="4" t="s">
        <v>514</v>
      </c>
      <c r="B219" s="4" t="s">
        <v>517</v>
      </c>
      <c r="C219" s="4" t="s">
        <v>514</v>
      </c>
      <c r="D219" s="2">
        <v>13.6</v>
      </c>
      <c r="E219" s="2">
        <v>2450</v>
      </c>
      <c r="F219" s="6">
        <f t="shared" si="4"/>
        <v>180.14705882352942</v>
      </c>
    </row>
    <row r="220" spans="1:6" x14ac:dyDescent="0.4">
      <c r="A220" s="4" t="s">
        <v>515</v>
      </c>
      <c r="B220" s="4" t="s">
        <v>518</v>
      </c>
      <c r="C220" s="4" t="s">
        <v>515</v>
      </c>
      <c r="D220" s="2">
        <v>14.5</v>
      </c>
      <c r="E220" s="2">
        <v>2000</v>
      </c>
      <c r="F220" s="6">
        <f t="shared" si="4"/>
        <v>137.93103448275863</v>
      </c>
    </row>
    <row r="221" spans="1:6" x14ac:dyDescent="0.4">
      <c r="A221" s="4" t="s">
        <v>519</v>
      </c>
      <c r="B221" s="4" t="s">
        <v>482</v>
      </c>
      <c r="C221" s="4" t="s">
        <v>516</v>
      </c>
      <c r="D221" s="2">
        <v>4.7</v>
      </c>
      <c r="E221" s="2" t="s">
        <v>496</v>
      </c>
      <c r="F221" s="2" t="s">
        <v>496</v>
      </c>
    </row>
    <row r="222" spans="1:6" x14ac:dyDescent="0.4">
      <c r="A222" s="4" t="s">
        <v>543</v>
      </c>
      <c r="B222" s="4" t="s">
        <v>544</v>
      </c>
      <c r="C222" s="4" t="s">
        <v>543</v>
      </c>
      <c r="D222" s="2">
        <v>15.2</v>
      </c>
      <c r="E222" s="2">
        <v>2250</v>
      </c>
      <c r="F222" s="6">
        <f t="shared" si="4"/>
        <v>148.0263157894737</v>
      </c>
    </row>
    <row r="223" spans="1:6" x14ac:dyDescent="0.4">
      <c r="A223" s="4"/>
      <c r="B223" s="4"/>
      <c r="C223" s="4"/>
      <c r="D223" s="2"/>
      <c r="E223" s="2"/>
      <c r="F223" s="6"/>
    </row>
    <row r="224" spans="1:6" x14ac:dyDescent="0.4">
      <c r="A224" s="4"/>
      <c r="B224" s="4"/>
      <c r="C224" s="4"/>
      <c r="D224" s="2"/>
      <c r="E224" s="2"/>
      <c r="F224" s="6"/>
    </row>
    <row r="225" spans="1:6" x14ac:dyDescent="0.4">
      <c r="A225" s="4"/>
      <c r="B225" s="4"/>
      <c r="C225" s="4"/>
      <c r="D225" s="2"/>
      <c r="E225" s="2"/>
      <c r="F225" s="6"/>
    </row>
    <row r="226" spans="1:6" x14ac:dyDescent="0.4">
      <c r="A226" s="4"/>
      <c r="B226" s="4"/>
      <c r="C226" s="4"/>
      <c r="D226" s="2"/>
      <c r="E226" s="2"/>
      <c r="F226" s="6"/>
    </row>
    <row r="227" spans="1:6" x14ac:dyDescent="0.4">
      <c r="A227" s="4"/>
      <c r="B227" s="4"/>
      <c r="C227" s="4"/>
      <c r="D227" s="2"/>
      <c r="E227" s="2"/>
      <c r="F227" s="6"/>
    </row>
    <row r="228" spans="1:6" x14ac:dyDescent="0.4">
      <c r="A228" s="4"/>
      <c r="B228" s="4"/>
      <c r="C228" s="4"/>
      <c r="D228" s="2"/>
      <c r="E228" s="2"/>
      <c r="F228" s="6"/>
    </row>
    <row r="229" spans="1:6" x14ac:dyDescent="0.4">
      <c r="A229" s="4"/>
      <c r="B229" s="4"/>
      <c r="C229" s="4"/>
      <c r="D229" s="2"/>
      <c r="E229" s="2"/>
      <c r="F229" s="6"/>
    </row>
    <row r="230" spans="1:6" x14ac:dyDescent="0.4">
      <c r="A230" s="4"/>
      <c r="B230" s="4"/>
      <c r="C230" s="4"/>
      <c r="D230" s="2"/>
      <c r="E230" s="2"/>
      <c r="F230" s="6"/>
    </row>
    <row r="231" spans="1:6" x14ac:dyDescent="0.4">
      <c r="A231" s="4"/>
      <c r="B231" s="4"/>
      <c r="C231" s="4"/>
      <c r="D231" s="2"/>
      <c r="E231" s="2"/>
      <c r="F231" s="6"/>
    </row>
    <row r="232" spans="1:6" x14ac:dyDescent="0.4">
      <c r="A232" s="4"/>
      <c r="B232" s="4"/>
      <c r="C232" s="4"/>
      <c r="D232" s="2"/>
      <c r="E232" s="2"/>
      <c r="F232" s="6"/>
    </row>
    <row r="233" spans="1:6" x14ac:dyDescent="0.4">
      <c r="A233" s="4"/>
      <c r="B233" s="4"/>
      <c r="C233" s="4"/>
      <c r="D233" s="2"/>
      <c r="E233" s="2"/>
      <c r="F233" s="6"/>
    </row>
    <row r="234" spans="1:6" x14ac:dyDescent="0.4">
      <c r="A234" s="4"/>
      <c r="B234" s="4"/>
      <c r="C234" s="4"/>
      <c r="D234" s="2"/>
      <c r="E234" s="2"/>
      <c r="F234" s="6"/>
    </row>
    <row r="235" spans="1:6" x14ac:dyDescent="0.4">
      <c r="A235" s="4"/>
      <c r="B235" s="4"/>
      <c r="C235" s="4"/>
      <c r="D235" s="2"/>
      <c r="E235" s="2"/>
      <c r="F235" s="6"/>
    </row>
    <row r="236" spans="1:6" x14ac:dyDescent="0.4">
      <c r="A236" s="4"/>
      <c r="B236" s="4"/>
      <c r="C236" s="4"/>
      <c r="D236" s="2"/>
      <c r="E236" s="2"/>
      <c r="F236" s="6"/>
    </row>
    <row r="237" spans="1:6" x14ac:dyDescent="0.4">
      <c r="A237" s="4"/>
      <c r="B237" s="4"/>
      <c r="C237" s="4"/>
      <c r="D237" s="2"/>
      <c r="E237" s="2"/>
      <c r="F237" s="6"/>
    </row>
    <row r="238" spans="1:6" x14ac:dyDescent="0.4">
      <c r="A238" s="4"/>
      <c r="B238" s="4"/>
      <c r="C238" s="4"/>
      <c r="D238" s="2"/>
      <c r="E238" s="2"/>
      <c r="F238" s="6"/>
    </row>
    <row r="239" spans="1:6" x14ac:dyDescent="0.4">
      <c r="A239" s="4"/>
      <c r="B239" s="4"/>
      <c r="C239" s="4"/>
      <c r="D239" s="2"/>
      <c r="E239" s="2"/>
      <c r="F239" s="6"/>
    </row>
    <row r="240" spans="1:6" x14ac:dyDescent="0.4">
      <c r="A240" s="4"/>
      <c r="B240" s="4"/>
      <c r="C240" s="4"/>
      <c r="D240" s="2"/>
      <c r="E240" s="2"/>
      <c r="F240" s="6"/>
    </row>
    <row r="241" spans="1:6" x14ac:dyDescent="0.4">
      <c r="A241" s="4"/>
      <c r="B241" s="4"/>
      <c r="C241" s="4"/>
      <c r="D241" s="2"/>
      <c r="E241" s="2"/>
      <c r="F241" s="6"/>
    </row>
    <row r="242" spans="1:6" x14ac:dyDescent="0.4">
      <c r="A242" s="4"/>
      <c r="B242" s="4"/>
      <c r="C242" s="4"/>
      <c r="D242" s="2"/>
      <c r="E242" s="2"/>
      <c r="F242" s="6"/>
    </row>
    <row r="243" spans="1:6" x14ac:dyDescent="0.4">
      <c r="A243" s="4"/>
      <c r="B243" s="4"/>
      <c r="C243" s="4"/>
      <c r="D243" s="2"/>
      <c r="E243" s="2"/>
      <c r="F243" s="6"/>
    </row>
    <row r="244" spans="1:6" x14ac:dyDescent="0.4">
      <c r="A244" s="4"/>
      <c r="B244" s="4"/>
      <c r="C244" s="4"/>
      <c r="D244" s="2"/>
      <c r="E244" s="2"/>
      <c r="F244" s="6"/>
    </row>
    <row r="245" spans="1:6" x14ac:dyDescent="0.4">
      <c r="A245" s="4"/>
      <c r="B245" s="4"/>
      <c r="C245" s="4"/>
      <c r="D245" s="2"/>
      <c r="E245" s="2"/>
      <c r="F245" s="6"/>
    </row>
    <row r="246" spans="1:6" x14ac:dyDescent="0.4">
      <c r="A246" s="4"/>
      <c r="B246" s="4"/>
      <c r="C246" s="4"/>
      <c r="D246" s="2"/>
      <c r="E246" s="2"/>
      <c r="F246" s="6"/>
    </row>
    <row r="247" spans="1:6" x14ac:dyDescent="0.4">
      <c r="A247" s="4"/>
      <c r="B247" s="4"/>
      <c r="C247" s="4"/>
      <c r="D247" s="2"/>
      <c r="E247" s="2"/>
      <c r="F247" s="6"/>
    </row>
    <row r="248" spans="1:6" x14ac:dyDescent="0.4">
      <c r="A248" s="4"/>
      <c r="B248" s="4"/>
      <c r="C248" s="4"/>
      <c r="D248" s="2"/>
      <c r="E248" s="2"/>
      <c r="F248" s="6"/>
    </row>
    <row r="249" spans="1:6" x14ac:dyDescent="0.4">
      <c r="A249" s="4"/>
      <c r="B249" s="4"/>
      <c r="C249" s="4"/>
      <c r="D249" s="2"/>
      <c r="E249" s="2"/>
      <c r="F249" s="6"/>
    </row>
    <row r="250" spans="1:6" x14ac:dyDescent="0.4">
      <c r="A250" s="4"/>
      <c r="B250" s="4"/>
      <c r="C250" s="4"/>
      <c r="D250" s="2"/>
      <c r="E250" s="2"/>
      <c r="F250" s="6"/>
    </row>
    <row r="251" spans="1:6" x14ac:dyDescent="0.4">
      <c r="A251" s="4"/>
      <c r="B251" s="4"/>
      <c r="C251" s="4"/>
      <c r="D251" s="2"/>
      <c r="E251" s="2"/>
      <c r="F251" s="6"/>
    </row>
    <row r="252" spans="1:6" x14ac:dyDescent="0.4">
      <c r="A252" s="4"/>
      <c r="B252" s="4"/>
      <c r="C252" s="4"/>
      <c r="D252" s="2"/>
      <c r="E252" s="2"/>
      <c r="F252" s="6"/>
    </row>
    <row r="253" spans="1:6" x14ac:dyDescent="0.4">
      <c r="A253" s="4"/>
      <c r="B253" s="4"/>
      <c r="C253" s="4"/>
      <c r="D253" s="2"/>
      <c r="E253" s="2"/>
      <c r="F253" s="6"/>
    </row>
    <row r="254" spans="1:6" x14ac:dyDescent="0.4">
      <c r="A254" s="4"/>
      <c r="B254" s="4"/>
      <c r="C254" s="4"/>
      <c r="D254" s="2"/>
      <c r="E254" s="2"/>
      <c r="F254" s="6"/>
    </row>
    <row r="255" spans="1:6" x14ac:dyDescent="0.4">
      <c r="A255" s="4"/>
      <c r="B255" s="4"/>
      <c r="C255" s="4"/>
      <c r="D255" s="2"/>
      <c r="E255" s="2"/>
      <c r="F255" s="6"/>
    </row>
    <row r="256" spans="1:6" x14ac:dyDescent="0.4">
      <c r="A256" s="4"/>
      <c r="B256" s="4"/>
      <c r="C256" s="4"/>
      <c r="D256" s="2"/>
      <c r="E256" s="2"/>
      <c r="F256" s="6"/>
    </row>
    <row r="257" spans="1:6" x14ac:dyDescent="0.4">
      <c r="A257" s="4"/>
      <c r="B257" s="4"/>
      <c r="C257" s="4"/>
      <c r="D257" s="2"/>
      <c r="E257" s="2"/>
      <c r="F257" s="6"/>
    </row>
    <row r="258" spans="1:6" x14ac:dyDescent="0.4">
      <c r="A258" s="4"/>
      <c r="B258" s="4"/>
      <c r="C258" s="4"/>
      <c r="D258" s="2"/>
      <c r="E258" s="2"/>
      <c r="F258" s="6"/>
    </row>
    <row r="259" spans="1:6" x14ac:dyDescent="0.4">
      <c r="A259" s="4"/>
      <c r="B259" s="4"/>
      <c r="C259" s="4"/>
      <c r="D259" s="2"/>
      <c r="E259" s="2"/>
      <c r="F259" s="6"/>
    </row>
    <row r="260" spans="1:6" x14ac:dyDescent="0.4">
      <c r="A260" s="4"/>
      <c r="B260" s="4"/>
      <c r="C260" s="4"/>
      <c r="D260" s="2"/>
      <c r="E260" s="2"/>
      <c r="F260" s="6"/>
    </row>
    <row r="261" spans="1:6" x14ac:dyDescent="0.4">
      <c r="A261" s="4"/>
      <c r="B261" s="4"/>
      <c r="C261" s="4"/>
      <c r="D261" s="2"/>
      <c r="E261" s="2"/>
      <c r="F261" s="6"/>
    </row>
    <row r="262" spans="1:6" x14ac:dyDescent="0.4">
      <c r="A262" s="4"/>
      <c r="B262" s="4"/>
      <c r="C262" s="4"/>
      <c r="D262" s="2"/>
      <c r="E262" s="2"/>
      <c r="F262" s="6"/>
    </row>
    <row r="263" spans="1:6" x14ac:dyDescent="0.4">
      <c r="A263" s="4"/>
      <c r="B263" s="4"/>
      <c r="C263" s="4"/>
      <c r="D263" s="2"/>
      <c r="E263" s="2"/>
      <c r="F263" s="6"/>
    </row>
    <row r="264" spans="1:6" x14ac:dyDescent="0.4">
      <c r="A264" s="4"/>
      <c r="B264" s="4"/>
      <c r="C264" s="4"/>
      <c r="D264" s="2"/>
      <c r="E264" s="2"/>
      <c r="F264" s="6"/>
    </row>
    <row r="265" spans="1:6" x14ac:dyDescent="0.4">
      <c r="A265" s="4"/>
      <c r="B265" s="4"/>
      <c r="C265" s="4"/>
      <c r="D265" s="2"/>
      <c r="E265" s="2"/>
      <c r="F265" s="6"/>
    </row>
    <row r="266" spans="1:6" x14ac:dyDescent="0.4">
      <c r="A266" s="4"/>
      <c r="B266" s="4"/>
      <c r="C266" s="4"/>
      <c r="D266" s="2"/>
      <c r="E266" s="2"/>
      <c r="F266" s="6"/>
    </row>
    <row r="267" spans="1:6" x14ac:dyDescent="0.4">
      <c r="A267" s="4"/>
      <c r="B267" s="4"/>
      <c r="C267" s="4"/>
      <c r="D267" s="2"/>
      <c r="E267" s="2"/>
      <c r="F267" s="6"/>
    </row>
    <row r="268" spans="1:6" x14ac:dyDescent="0.4">
      <c r="A268" s="4"/>
      <c r="B268" s="4"/>
      <c r="C268" s="4"/>
      <c r="D268" s="2"/>
      <c r="E268" s="2"/>
      <c r="F268" s="6"/>
    </row>
    <row r="269" spans="1:6" x14ac:dyDescent="0.4">
      <c r="A269" s="4"/>
      <c r="B269" s="4"/>
      <c r="C269" s="4"/>
      <c r="D269" s="2"/>
      <c r="E269" s="2"/>
      <c r="F269" s="6"/>
    </row>
    <row r="270" spans="1:6" x14ac:dyDescent="0.4">
      <c r="A270" s="4"/>
      <c r="B270" s="4"/>
      <c r="C270" s="4"/>
      <c r="D270" s="2"/>
      <c r="E270" s="2"/>
      <c r="F270" s="6"/>
    </row>
    <row r="271" spans="1:6" x14ac:dyDescent="0.4">
      <c r="A271" s="4"/>
      <c r="B271" s="4"/>
      <c r="C271" s="4"/>
      <c r="D271" s="2"/>
      <c r="E271" s="2"/>
      <c r="F271" s="6"/>
    </row>
    <row r="272" spans="1:6" x14ac:dyDescent="0.4">
      <c r="A272" s="4"/>
      <c r="B272" s="4"/>
      <c r="C272" s="4"/>
      <c r="D272" s="2"/>
      <c r="E272" s="2"/>
      <c r="F272" s="6"/>
    </row>
    <row r="273" spans="1:6" x14ac:dyDescent="0.4">
      <c r="A273" s="4"/>
      <c r="B273" s="4"/>
      <c r="C273" s="4"/>
      <c r="D273" s="2"/>
      <c r="E273" s="2"/>
      <c r="F273" s="6"/>
    </row>
    <row r="274" spans="1:6" x14ac:dyDescent="0.4">
      <c r="A274" s="4"/>
      <c r="B274" s="4"/>
      <c r="C274" s="4"/>
      <c r="D274" s="2"/>
      <c r="E274" s="2"/>
      <c r="F274" s="6"/>
    </row>
    <row r="275" spans="1:6" x14ac:dyDescent="0.4">
      <c r="A275" s="4"/>
      <c r="B275" s="4"/>
      <c r="C275" s="4"/>
      <c r="D275" s="2"/>
      <c r="E275" s="2"/>
      <c r="F275" s="6"/>
    </row>
    <row r="276" spans="1:6" x14ac:dyDescent="0.4">
      <c r="A276" s="4"/>
      <c r="B276" s="4"/>
      <c r="C276" s="4"/>
      <c r="D276" s="2"/>
      <c r="E276" s="2"/>
      <c r="F276" s="6"/>
    </row>
    <row r="277" spans="1:6" x14ac:dyDescent="0.4">
      <c r="A277" s="4"/>
      <c r="B277" s="4"/>
      <c r="C277" s="4"/>
      <c r="D277" s="2"/>
      <c r="E277" s="2"/>
      <c r="F277" s="6"/>
    </row>
    <row r="278" spans="1:6" x14ac:dyDescent="0.4">
      <c r="A278" s="4"/>
      <c r="B278" s="4"/>
      <c r="C278" s="4"/>
      <c r="D278" s="2"/>
      <c r="E278" s="2"/>
      <c r="F278" s="6"/>
    </row>
    <row r="279" spans="1:6" x14ac:dyDescent="0.4">
      <c r="A279" s="4"/>
      <c r="B279" s="4"/>
      <c r="C279" s="4"/>
      <c r="D279" s="2"/>
      <c r="E279" s="2"/>
      <c r="F279" s="6"/>
    </row>
    <row r="280" spans="1:6" x14ac:dyDescent="0.4">
      <c r="A280" s="4"/>
      <c r="B280" s="4"/>
      <c r="C280" s="4"/>
      <c r="D280" s="2"/>
      <c r="E280" s="2"/>
      <c r="F280" s="6"/>
    </row>
    <row r="281" spans="1:6" x14ac:dyDescent="0.4">
      <c r="A281" s="4"/>
      <c r="B281" s="4"/>
      <c r="C281" s="4"/>
      <c r="D281" s="2"/>
      <c r="E281" s="2"/>
      <c r="F281" s="6"/>
    </row>
    <row r="282" spans="1:6" x14ac:dyDescent="0.4">
      <c r="A282" s="4"/>
      <c r="B282" s="4"/>
      <c r="C282" s="4"/>
      <c r="D282" s="2"/>
      <c r="E282" s="2"/>
      <c r="F282" s="6"/>
    </row>
    <row r="283" spans="1:6" x14ac:dyDescent="0.4">
      <c r="A283" s="4"/>
      <c r="B283" s="4"/>
      <c r="C283" s="4"/>
      <c r="D283" s="2"/>
      <c r="E283" s="2"/>
      <c r="F283" s="6"/>
    </row>
    <row r="284" spans="1:6" x14ac:dyDescent="0.4">
      <c r="A284" s="4"/>
      <c r="B284" s="4"/>
      <c r="C284" s="4"/>
      <c r="D284" s="2"/>
      <c r="E284" s="2"/>
      <c r="F284" s="6"/>
    </row>
    <row r="285" spans="1:6" x14ac:dyDescent="0.4">
      <c r="A285" s="4"/>
      <c r="B285" s="4"/>
      <c r="C285" s="4"/>
      <c r="D285" s="2"/>
      <c r="E285" s="2"/>
      <c r="F285" s="6"/>
    </row>
    <row r="286" spans="1:6" x14ac:dyDescent="0.4">
      <c r="A286" s="4"/>
      <c r="B286" s="4"/>
      <c r="C286" s="4"/>
      <c r="D286" s="2"/>
      <c r="E286" s="2"/>
      <c r="F286" s="6"/>
    </row>
    <row r="287" spans="1:6" x14ac:dyDescent="0.4">
      <c r="A287" s="4"/>
      <c r="B287" s="4"/>
      <c r="C287" s="4"/>
      <c r="D287" s="2"/>
      <c r="E287" s="2"/>
      <c r="F287" s="6"/>
    </row>
    <row r="288" spans="1:6" x14ac:dyDescent="0.4">
      <c r="A288" s="4"/>
      <c r="B288" s="4"/>
      <c r="C288" s="4"/>
      <c r="D288" s="2"/>
      <c r="E288" s="2"/>
      <c r="F288" s="6"/>
    </row>
    <row r="289" spans="1:6" x14ac:dyDescent="0.4">
      <c r="A289" s="4"/>
      <c r="B289" s="4"/>
      <c r="C289" s="4"/>
      <c r="D289" s="2"/>
      <c r="E289" s="2"/>
      <c r="F289" s="6"/>
    </row>
    <row r="290" spans="1:6" x14ac:dyDescent="0.4">
      <c r="A290" s="4"/>
      <c r="B290" s="4"/>
      <c r="C290" s="4"/>
      <c r="D290" s="2"/>
      <c r="E290" s="2"/>
      <c r="F290" s="6"/>
    </row>
    <row r="291" spans="1:6" x14ac:dyDescent="0.4">
      <c r="A291" s="4"/>
      <c r="B291" s="4"/>
      <c r="C291" s="4"/>
      <c r="D291" s="2"/>
      <c r="E291" s="2"/>
      <c r="F291" s="6"/>
    </row>
    <row r="292" spans="1:6" x14ac:dyDescent="0.4">
      <c r="A292" s="4"/>
      <c r="B292" s="4"/>
      <c r="C292" s="4"/>
      <c r="D292" s="2"/>
      <c r="E292" s="2"/>
      <c r="F292" s="6"/>
    </row>
    <row r="293" spans="1:6" x14ac:dyDescent="0.4">
      <c r="A293" s="4"/>
      <c r="B293" s="4"/>
      <c r="C293" s="4"/>
      <c r="D293" s="2"/>
      <c r="E293" s="2"/>
      <c r="F293" s="6"/>
    </row>
    <row r="294" spans="1:6" x14ac:dyDescent="0.4">
      <c r="A294" s="4"/>
      <c r="B294" s="4"/>
      <c r="C294" s="4"/>
      <c r="D294" s="2"/>
      <c r="E294" s="2"/>
      <c r="F294" s="6"/>
    </row>
    <row r="295" spans="1:6" x14ac:dyDescent="0.4">
      <c r="A295" s="4"/>
      <c r="B295" s="4"/>
      <c r="C295" s="4"/>
      <c r="D295" s="2"/>
      <c r="E295" s="2"/>
      <c r="F295" s="6"/>
    </row>
    <row r="296" spans="1:6" x14ac:dyDescent="0.4">
      <c r="A296" s="4"/>
      <c r="B296" s="4"/>
      <c r="C296" s="4"/>
      <c r="D296" s="2"/>
      <c r="E296" s="2"/>
      <c r="F296" s="6"/>
    </row>
    <row r="297" spans="1:6" x14ac:dyDescent="0.4">
      <c r="A297" s="4"/>
      <c r="B297" s="4"/>
      <c r="C297" s="4"/>
      <c r="D297" s="2"/>
      <c r="E297" s="2"/>
      <c r="F297" s="6"/>
    </row>
    <row r="298" spans="1:6" x14ac:dyDescent="0.4">
      <c r="A298" s="4"/>
      <c r="B298" s="4"/>
      <c r="C298" s="4"/>
      <c r="D298" s="2"/>
      <c r="E298" s="2"/>
      <c r="F298" s="6"/>
    </row>
    <row r="299" spans="1:6" x14ac:dyDescent="0.4">
      <c r="A299" s="4"/>
      <c r="B299" s="4"/>
      <c r="C299" s="4"/>
      <c r="D299" s="2"/>
      <c r="E299" s="2"/>
      <c r="F299" s="6"/>
    </row>
    <row r="300" spans="1:6" x14ac:dyDescent="0.4">
      <c r="A300" s="4"/>
      <c r="B300" s="4"/>
      <c r="C300" s="4"/>
      <c r="D300" s="2"/>
      <c r="E300" s="2"/>
      <c r="F300" s="6"/>
    </row>
    <row r="301" spans="1:6" x14ac:dyDescent="0.4">
      <c r="A301" s="4"/>
      <c r="B301" s="4"/>
      <c r="C301" s="4"/>
      <c r="D301" s="2"/>
      <c r="E301" s="2"/>
      <c r="F301" s="6"/>
    </row>
    <row r="302" spans="1:6" x14ac:dyDescent="0.4">
      <c r="A302" s="4"/>
      <c r="B302" s="4"/>
      <c r="C302" s="4"/>
      <c r="D302" s="2"/>
      <c r="E302" s="2"/>
      <c r="F302" s="6"/>
    </row>
    <row r="303" spans="1:6" x14ac:dyDescent="0.4">
      <c r="A303" s="4"/>
      <c r="B303" s="4"/>
      <c r="C303" s="4"/>
      <c r="D303" s="2"/>
      <c r="E303" s="2"/>
      <c r="F303" s="6"/>
    </row>
    <row r="304" spans="1:6" x14ac:dyDescent="0.4">
      <c r="A304" s="4"/>
      <c r="B304" s="4"/>
      <c r="C304" s="4"/>
      <c r="D304" s="2"/>
      <c r="E304" s="2"/>
      <c r="F304" s="6"/>
    </row>
    <row r="305" spans="1:6" x14ac:dyDescent="0.4">
      <c r="A305" s="4"/>
      <c r="B305" s="4"/>
      <c r="C305" s="4"/>
      <c r="D305" s="2"/>
      <c r="E305" s="2"/>
      <c r="F305" s="6"/>
    </row>
    <row r="306" spans="1:6" x14ac:dyDescent="0.4">
      <c r="A306" s="4"/>
      <c r="B306" s="4"/>
      <c r="C306" s="4"/>
      <c r="D306" s="2"/>
      <c r="E306" s="2"/>
      <c r="F306" s="6"/>
    </row>
    <row r="307" spans="1:6" x14ac:dyDescent="0.4">
      <c r="A307" s="4"/>
      <c r="B307" s="4"/>
      <c r="C307" s="4"/>
      <c r="D307" s="2"/>
      <c r="E307" s="2"/>
      <c r="F307" s="6"/>
    </row>
    <row r="308" spans="1:6" x14ac:dyDescent="0.4">
      <c r="A308" s="4"/>
      <c r="B308" s="4"/>
      <c r="C308" s="4"/>
      <c r="D308" s="2"/>
      <c r="E308" s="2"/>
      <c r="F308" s="6"/>
    </row>
    <row r="309" spans="1:6" x14ac:dyDescent="0.4">
      <c r="A309" s="4"/>
      <c r="B309" s="4"/>
      <c r="C309" s="4"/>
      <c r="D309" s="2"/>
      <c r="E309" s="2"/>
      <c r="F309" s="6"/>
    </row>
    <row r="310" spans="1:6" x14ac:dyDescent="0.4">
      <c r="A310" s="4"/>
      <c r="B310" s="4"/>
      <c r="C310" s="4"/>
      <c r="D310" s="2"/>
      <c r="E310" s="2"/>
      <c r="F310" s="6"/>
    </row>
    <row r="311" spans="1:6" x14ac:dyDescent="0.4">
      <c r="A311" s="4"/>
      <c r="B311" s="4"/>
      <c r="C311" s="4"/>
      <c r="D311" s="2"/>
      <c r="E311" s="2"/>
      <c r="F311" s="6"/>
    </row>
    <row r="312" spans="1:6" x14ac:dyDescent="0.4">
      <c r="A312" s="4"/>
      <c r="B312" s="4"/>
      <c r="C312" s="4"/>
      <c r="D312" s="2"/>
      <c r="E312" s="2"/>
      <c r="F312" s="6"/>
    </row>
    <row r="313" spans="1:6" x14ac:dyDescent="0.4">
      <c r="A313" s="4"/>
      <c r="B313" s="4"/>
      <c r="C313" s="4"/>
      <c r="D313" s="2"/>
      <c r="E313" s="2"/>
      <c r="F313" s="6"/>
    </row>
    <row r="314" spans="1:6" x14ac:dyDescent="0.4">
      <c r="A314" s="4"/>
      <c r="B314" s="4"/>
      <c r="C314" s="4"/>
      <c r="D314" s="2"/>
      <c r="E314" s="2"/>
      <c r="F314" s="6"/>
    </row>
    <row r="315" spans="1:6" x14ac:dyDescent="0.4">
      <c r="A315" s="4"/>
      <c r="B315" s="4"/>
      <c r="C315" s="4"/>
      <c r="D315" s="2"/>
      <c r="E315" s="2"/>
      <c r="F315" s="6"/>
    </row>
    <row r="316" spans="1:6" x14ac:dyDescent="0.4">
      <c r="A316" s="4"/>
      <c r="B316" s="4"/>
      <c r="C316" s="4"/>
      <c r="D316" s="2"/>
      <c r="E316" s="2"/>
      <c r="F316" s="6"/>
    </row>
    <row r="317" spans="1:6" x14ac:dyDescent="0.4">
      <c r="A317" s="4"/>
      <c r="B317" s="4"/>
      <c r="C317" s="4"/>
      <c r="D317" s="2"/>
      <c r="E317" s="2"/>
      <c r="F317" s="6"/>
    </row>
    <row r="318" spans="1:6" x14ac:dyDescent="0.4">
      <c r="A318" s="4"/>
      <c r="B318" s="4"/>
      <c r="C318" s="4"/>
      <c r="D318" s="2"/>
      <c r="E318" s="2"/>
      <c r="F318" s="6"/>
    </row>
    <row r="319" spans="1:6" x14ac:dyDescent="0.4">
      <c r="A319" s="4"/>
      <c r="B319" s="4"/>
      <c r="C319" s="4"/>
      <c r="D319" s="2"/>
      <c r="E319" s="2"/>
      <c r="F319" s="6"/>
    </row>
    <row r="320" spans="1:6" x14ac:dyDescent="0.4">
      <c r="A320" s="4"/>
      <c r="B320" s="4"/>
      <c r="C320" s="4"/>
      <c r="D320" s="2"/>
      <c r="E320" s="2"/>
      <c r="F320" s="6"/>
    </row>
    <row r="321" spans="1:6" x14ac:dyDescent="0.4">
      <c r="A321" s="4"/>
      <c r="B321" s="4"/>
      <c r="C321" s="4"/>
      <c r="D321" s="2"/>
      <c r="E321" s="2"/>
      <c r="F321" s="6"/>
    </row>
    <row r="322" spans="1:6" x14ac:dyDescent="0.4">
      <c r="A322" s="4"/>
      <c r="B322" s="4"/>
      <c r="C322" s="4"/>
      <c r="D322" s="2"/>
      <c r="E322" s="2"/>
      <c r="F322" s="6"/>
    </row>
    <row r="323" spans="1:6" x14ac:dyDescent="0.4">
      <c r="A323" s="4"/>
      <c r="B323" s="4"/>
      <c r="C323" s="4"/>
      <c r="D323" s="2"/>
      <c r="E323" s="2"/>
      <c r="F323" s="6"/>
    </row>
    <row r="324" spans="1:6" x14ac:dyDescent="0.4">
      <c r="A324" s="4"/>
      <c r="B324" s="4"/>
      <c r="C324" s="4"/>
      <c r="D324" s="2"/>
      <c r="E324" s="2"/>
      <c r="F324" s="6"/>
    </row>
    <row r="325" spans="1:6" x14ac:dyDescent="0.4">
      <c r="A325" s="4"/>
      <c r="B325" s="4"/>
      <c r="C325" s="4"/>
      <c r="D325" s="2"/>
      <c r="E325" s="2"/>
      <c r="F325" s="6"/>
    </row>
    <row r="326" spans="1:6" x14ac:dyDescent="0.4">
      <c r="A326" s="4"/>
      <c r="B326" s="4"/>
      <c r="C326" s="4"/>
      <c r="D326" s="2"/>
      <c r="E326" s="2"/>
      <c r="F326" s="6"/>
    </row>
    <row r="327" spans="1:6" x14ac:dyDescent="0.4">
      <c r="A327" s="4"/>
      <c r="B327" s="4"/>
      <c r="C327" s="4"/>
      <c r="D327" s="2"/>
      <c r="E327" s="2"/>
      <c r="F327" s="6"/>
    </row>
    <row r="328" spans="1:6" x14ac:dyDescent="0.4">
      <c r="A328" s="4"/>
      <c r="B328" s="4"/>
      <c r="C328" s="4"/>
      <c r="D328" s="2"/>
      <c r="E328" s="2"/>
      <c r="F328" s="6"/>
    </row>
    <row r="329" spans="1:6" x14ac:dyDescent="0.4">
      <c r="A329" s="4"/>
      <c r="B329" s="4"/>
      <c r="C329" s="4"/>
      <c r="D329" s="2"/>
      <c r="E329" s="2"/>
      <c r="F329" s="6"/>
    </row>
    <row r="330" spans="1:6" x14ac:dyDescent="0.4">
      <c r="A330" s="4"/>
      <c r="B330" s="4"/>
      <c r="C330" s="4"/>
      <c r="D330" s="2"/>
      <c r="E330" s="2"/>
      <c r="F330" s="6"/>
    </row>
    <row r="331" spans="1:6" x14ac:dyDescent="0.4">
      <c r="A331" s="4"/>
      <c r="B331" s="4"/>
      <c r="C331" s="4"/>
      <c r="D331" s="2"/>
      <c r="E331" s="2"/>
      <c r="F331" s="6"/>
    </row>
  </sheetData>
  <autoFilter ref="A1:I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芸術文化劇場 北館（器具）</vt:lpstr>
      <vt:lpstr>城公園芸術文化劇場 北館（ランプ）</vt:lpstr>
      <vt:lpstr>真上小学校（ランプ）</vt:lpstr>
      <vt:lpstr>表紙</vt:lpstr>
      <vt:lpstr>総合市民交流センター</vt:lpstr>
      <vt:lpstr>表紙 (2)</vt:lpstr>
      <vt:lpstr>駐車場・駐輪場</vt:lpstr>
      <vt:lpstr>市民交流センター（ランプ）</vt:lpstr>
      <vt:lpstr>マスタ</vt:lpstr>
      <vt:lpstr>'真上小学校（ランプ）'!Print_Area</vt:lpstr>
      <vt:lpstr>総合市民交流センター!Print_Area</vt:lpstr>
      <vt:lpstr>駐車場・駐輪場!Print_Area</vt:lpstr>
      <vt:lpstr>表紙!Print_Area</vt:lpstr>
      <vt:lpstr>'表紙 (2)'!Print_Area</vt:lpstr>
      <vt:lpstr>総合市民交流センター!Print_Titles</vt:lpstr>
      <vt:lpstr>駐車場・駐輪場!Print_Titles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2025-05-13T08:12:17Z</cp:lastPrinted>
  <dcterms:created xsi:type="dcterms:W3CDTF">2024-09-04T02:28:53Z</dcterms:created>
  <dcterms:modified xsi:type="dcterms:W3CDTF">2025-05-22T02:02:31Z</dcterms:modified>
</cp:coreProperties>
</file>