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2\Shozoku\106_下水河川企画課\02 課内用\1060_各チーム用\経理Ｔ\経理チーム共用（H28）\▼公営企業会計\R3年度\照会回答\経営比較分析表\"/>
    </mc:Choice>
  </mc:AlternateContent>
  <workbookProtection workbookAlgorithmName="SHA-512" workbookHashValue="rlWMFy01ThdhvO1mtFQu7UEPbmP5tShOwLE1b7i1Yhn0DcGk0mkRKXNeAsoX+a9yLo2SPSb/usbgVxOsfESc/w==" workbookSaltValue="9UFhZrZdYM7QV/6w8Qry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<sst xmlns="http://schemas.openxmlformats.org/spreadsheetml/2006/main" count="236" uniqueCount="118">
  <si>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</si>
  <si>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</si>
  <si>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</si>
  <si>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</si>
  <si>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</si>
  <si>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</si>
  <si>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</si>
  <si>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</si>
  <si>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</si>
  <si>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</si>
  <si>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</si>
  <si>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</si>
  <si>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</si>
  <si>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</si>
  <si>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</si>
  <si>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</si>
  <si>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</si>
  <si>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</si>
  <si>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</si>
  <si>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</si>
  <si>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</si>
  <si>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</si>
  <si>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</si>
  <si>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</si>
  <si>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</si>
  <si>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</si>
  <si>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</si>
  <si>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</si>
  <si>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</si>
  <si>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</si>
  <si>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</si>
  <si>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</si>
  <si>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</si>
  <si>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</si>
  <si>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</si>
  <si>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</si>
  <si>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</si>
  <si>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</si>
  <si>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</si>
  <si>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</si>
  <si>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</si>
  <si>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</si>
  <si>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</si>
  <si>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</si>
  <si>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</si>
  <si>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</si>
  <si>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</si>
  <si>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</si>
  <si>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</si>
  <si>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</si>
  <si>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</si>
  <si>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</si>
  <si>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</si>
  <si>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</si>
  <si>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</si>
  <si>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</si>
  <si>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</si>
  <si>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</si>
  <si>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</si>
  <si>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</si>
  <si>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</si>
  <si>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</si>
  <si>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</si>
  <si>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</si>
  <si>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</si>
  <si>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</si>
  <si>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</si>
  <si>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</si>
  <si>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</si>
  <si>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</si>
  <si>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</si>
  <si>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</si>
  <si>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</si>
  <si>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</si>
  <si>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</si>
  <si>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</si>
  <si>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</si>
  <si>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</si>
  <si>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</si>
  <si>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</si>
  <si>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</si>
  <si>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</si>
  <si>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</si>
  <si>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</si>
  <si>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</si>
  <si>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</si>
  <si>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</si>
  <si>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</si>
  <si>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</si>
  <si>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</si>
  <si>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</si>
  <si>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</si>
  <si>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</si>
  <si>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</si>
  <si>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</si>
  <si>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</si>
  <si>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</si>
  <si>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</si>
  <si>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</si>
  <si>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</si>
  <si>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</si>
  <si>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</si>
  <si>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</si>
  <si>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</si>
  <si>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</si>
  <si>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</si>
  <si>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</si>
  <si>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</si>
  <si>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</si>
  <si>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</si>
  <si>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</si>
  <si>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</si>
  <si>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</si>
  <si>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</si>
  <si>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</si>
  <si>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設置年数は20年程度であり、健全な状態である。
  なお、①有形固定資産減価償却率が上昇しているのは、新規の有形固定資産がない一方、減価償却費を計上したためである。</t>
    <rPh sb="1" eb="3">
      <t>セッチ</t>
    </rPh>
    <rPh sb="3" eb="5">
      <t>ネンスウ</t>
    </rPh>
    <rPh sb="8" eb="9">
      <t>ネン</t>
    </rPh>
    <rPh sb="9" eb="11">
      <t>テイド</t>
    </rPh>
    <rPh sb="15" eb="17">
      <t>ケンゼン</t>
    </rPh>
    <rPh sb="18" eb="20">
      <t>ジョウタイ</t>
    </rPh>
    <phoneticPr fontId="4"/>
  </si>
  <si>
    <t>　整備は完了しており、平成29年度に開始した「高槻市下水道等事業経営計画」（経営戦略）に基づき、効率的で持続可能な下水道事業経営に取り組んでいる。</t>
    <rPh sb="1" eb="3">
      <t>セイビ</t>
    </rPh>
    <rPh sb="4" eb="6">
      <t>カンリョウ</t>
    </rPh>
    <rPh sb="11" eb="13">
      <t>ヘイセイ</t>
    </rPh>
    <rPh sb="15" eb="17">
      <t>ネンド</t>
    </rPh>
    <rPh sb="18" eb="20">
      <t>カイシ</t>
    </rPh>
    <rPh sb="23" eb="26">
      <t>タカツキシ</t>
    </rPh>
    <rPh sb="26" eb="30">
      <t>ゲスイドウナド</t>
    </rPh>
    <rPh sb="30" eb="32">
      <t>ジギョウ</t>
    </rPh>
    <rPh sb="32" eb="34">
      <t>ケイエイ</t>
    </rPh>
    <rPh sb="34" eb="36">
      <t>ケイカク</t>
    </rPh>
    <rPh sb="38" eb="40">
      <t>ケイエイ</t>
    </rPh>
    <rPh sb="40" eb="42">
      <t>センリャク</t>
    </rPh>
    <rPh sb="44" eb="45">
      <t>モト</t>
    </rPh>
    <rPh sb="48" eb="51">
      <t>コウリツテキ</t>
    </rPh>
    <rPh sb="52" eb="54">
      <t>ジゾク</t>
    </rPh>
    <rPh sb="54" eb="56">
      <t>カノウ</t>
    </rPh>
    <rPh sb="57" eb="60">
      <t>ゲスイドウ</t>
    </rPh>
    <rPh sb="60" eb="62">
      <t>ジギョウ</t>
    </rPh>
    <rPh sb="62" eb="64">
      <t>ケイエイ</t>
    </rPh>
    <rPh sb="65" eb="66">
      <t>ト</t>
    </rPh>
    <rPh sb="67" eb="68">
      <t>ク</t>
    </rPh>
    <phoneticPr fontId="4"/>
  </si>
  <si>
    <t>　平成28年度に公営企業法適用（一部適用）後、5回目の決算である。令和元年度と比較すると①経常収支比率が0.23%減少している。これは営業外収益のうち他会計負担金（分流に要する経費）が減少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106.05％となり単年度収支は黒字となる。②累積欠損金比率についても、公共下水道事業と一体とした場合、累積欠損金は発生せず特段問題はない。</t>
    <rPh sb="21" eb="22">
      <t>ゴ</t>
    </rPh>
    <rPh sb="24" eb="25">
      <t>カイ</t>
    </rPh>
    <rPh sb="25" eb="26">
      <t>メ</t>
    </rPh>
    <rPh sb="36" eb="38">
      <t>ネンド</t>
    </rPh>
    <rPh sb="39" eb="41">
      <t>ヒカク</t>
    </rPh>
    <rPh sb="45" eb="49">
      <t>ケイジョウシュウシ</t>
    </rPh>
    <rPh sb="49" eb="51">
      <t>ヒリツ</t>
    </rPh>
    <rPh sb="57" eb="59">
      <t>ゲンショウ</t>
    </rPh>
    <rPh sb="67" eb="70">
      <t>エイギョウガイ</t>
    </rPh>
    <rPh sb="70" eb="72">
      <t>シュウエキ</t>
    </rPh>
    <rPh sb="75" eb="76">
      <t>タ</t>
    </rPh>
    <rPh sb="76" eb="78">
      <t>カイケイ</t>
    </rPh>
    <rPh sb="78" eb="81">
      <t>フタンキン</t>
    </rPh>
    <rPh sb="82" eb="84">
      <t>ブンリュウ</t>
    </rPh>
    <rPh sb="85" eb="86">
      <t>ヨウ</t>
    </rPh>
    <rPh sb="88" eb="90">
      <t>ケイヒ</t>
    </rPh>
    <rPh sb="92" eb="94">
      <t>ゲンショウ</t>
    </rPh>
    <rPh sb="104" eb="105">
      <t>ホン</t>
    </rPh>
    <rPh sb="105" eb="106">
      <t>シ</t>
    </rPh>
    <rPh sb="107" eb="109">
      <t>トクテイ</t>
    </rPh>
    <rPh sb="109" eb="111">
      <t>カンキョウ</t>
    </rPh>
    <rPh sb="111" eb="113">
      <t>ホゼン</t>
    </rPh>
    <rPh sb="113" eb="115">
      <t>コウキョウ</t>
    </rPh>
    <rPh sb="115" eb="118">
      <t>ゲスイドウ</t>
    </rPh>
    <rPh sb="118" eb="120">
      <t>ジギョウ</t>
    </rPh>
    <rPh sb="121" eb="123">
      <t>コウキョウ</t>
    </rPh>
    <rPh sb="123" eb="126">
      <t>ゲスイドウ</t>
    </rPh>
    <rPh sb="126" eb="128">
      <t>ジギョウ</t>
    </rPh>
    <rPh sb="129" eb="131">
      <t>ホカン</t>
    </rPh>
    <rPh sb="131" eb="133">
      <t>ジギョウ</t>
    </rPh>
    <rPh sb="136" eb="138">
      <t>セイビ</t>
    </rPh>
    <rPh sb="141" eb="143">
      <t>ケイイ</t>
    </rPh>
    <rPh sb="147" eb="149">
      <t>リョウキン</t>
    </rPh>
    <rPh sb="149" eb="151">
      <t>タイケイ</t>
    </rPh>
    <rPh sb="152" eb="154">
      <t>イジ</t>
    </rPh>
    <rPh sb="154" eb="156">
      <t>カンリ</t>
    </rPh>
    <rPh sb="156" eb="158">
      <t>ヒヨウ</t>
    </rPh>
    <rPh sb="163" eb="165">
      <t>コウキョウ</t>
    </rPh>
    <rPh sb="165" eb="168">
      <t>ゲスイドウ</t>
    </rPh>
    <rPh sb="168" eb="170">
      <t>ジギョウ</t>
    </rPh>
    <rPh sb="171" eb="172">
      <t>フク</t>
    </rPh>
    <rPh sb="174" eb="176">
      <t>ジッシ</t>
    </rPh>
    <rPh sb="186" eb="188">
      <t>ルイジ</t>
    </rPh>
    <rPh sb="188" eb="190">
      <t>ダンタイ</t>
    </rPh>
    <rPh sb="190" eb="193">
      <t>ヘイキンチ</t>
    </rPh>
    <rPh sb="194" eb="196">
      <t>ヒカク</t>
    </rPh>
    <rPh sb="199" eb="200">
      <t>オオ</t>
    </rPh>
    <rPh sb="202" eb="204">
      <t>カイリ</t>
    </rPh>
    <rPh sb="205" eb="206">
      <t>ミ</t>
    </rPh>
    <rPh sb="209" eb="211">
      <t>コウモク</t>
    </rPh>
    <rPh sb="213" eb="215">
      <t>ルイセキ</t>
    </rPh>
    <rPh sb="215" eb="218">
      <t>ケッソンキン</t>
    </rPh>
    <rPh sb="218" eb="220">
      <t>ヒリツ</t>
    </rPh>
    <rPh sb="222" eb="224">
      <t>リュウドウ</t>
    </rPh>
    <rPh sb="224" eb="226">
      <t>ヒリツ</t>
    </rPh>
    <rPh sb="228" eb="230">
      <t>キギョウ</t>
    </rPh>
    <rPh sb="230" eb="231">
      <t>サイ</t>
    </rPh>
    <rPh sb="231" eb="233">
      <t>ザンダカ</t>
    </rPh>
    <rPh sb="233" eb="234">
      <t>タイ</t>
    </rPh>
    <rPh sb="234" eb="236">
      <t>ジギョウ</t>
    </rPh>
    <rPh sb="236" eb="238">
      <t>キボ</t>
    </rPh>
    <rPh sb="238" eb="240">
      <t>ヒリツ</t>
    </rPh>
    <rPh sb="248" eb="250">
      <t>ケイジョウ</t>
    </rPh>
    <rPh sb="250" eb="252">
      <t>シュウシ</t>
    </rPh>
    <rPh sb="252" eb="254">
      <t>ヒリツ</t>
    </rPh>
    <rPh sb="264" eb="266">
      <t>ミマン</t>
    </rPh>
    <rPh sb="269" eb="272">
      <t>タンネンド</t>
    </rPh>
    <rPh sb="272" eb="274">
      <t>シュウシ</t>
    </rPh>
    <rPh sb="275" eb="277">
      <t>アカジ</t>
    </rPh>
    <rPh sb="285" eb="287">
      <t>コウキョウ</t>
    </rPh>
    <rPh sb="287" eb="290">
      <t>ゲスイドウ</t>
    </rPh>
    <rPh sb="290" eb="292">
      <t>ジギョウ</t>
    </rPh>
    <rPh sb="293" eb="295">
      <t>イッタイ</t>
    </rPh>
    <rPh sb="311" eb="314">
      <t>タンネンド</t>
    </rPh>
    <rPh sb="314" eb="316">
      <t>シュウシ</t>
    </rPh>
    <rPh sb="317" eb="319">
      <t>クロジ</t>
    </rPh>
    <rPh sb="324" eb="326">
      <t>ルイセキ</t>
    </rPh>
    <rPh sb="326" eb="329">
      <t>ケッソンキン</t>
    </rPh>
    <rPh sb="329" eb="331">
      <t>ヒリツ</t>
    </rPh>
    <rPh sb="337" eb="339">
      <t>コウキョウ</t>
    </rPh>
    <rPh sb="339" eb="342">
      <t>ゲスイドウ</t>
    </rPh>
    <rPh sb="342" eb="344">
      <t>ジギョウ</t>
    </rPh>
    <rPh sb="345" eb="347">
      <t>イッタイ</t>
    </rPh>
    <rPh sb="350" eb="352">
      <t>バアイ</t>
    </rPh>
    <rPh sb="353" eb="355">
      <t>ルイセキ</t>
    </rPh>
    <rPh sb="355" eb="358">
      <t>ケッソンキン</t>
    </rPh>
    <rPh sb="359" eb="361">
      <t>ハッセイ</t>
    </rPh>
    <rPh sb="363" eb="365">
      <t>トクダン</t>
    </rPh>
    <rPh sb="365" eb="367">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</si>
</sst>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8-4234-91A2-5BA9221A5E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548-4234-91A2-5BA9221A5E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D-4A3F-B334-DB33B01AF4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A8D-4A3F-B334-DB33B01AF4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93.14</c:v>
                </c:pt>
                <c:pt idx="1">
                  <c:v>93.64</c:v>
                </c:pt>
                <c:pt idx="2">
                  <c:v>93.39</c:v>
                </c:pt>
                <c:pt idx="3">
                  <c:v>93.65</c:v>
                </c:pt>
                <c:pt idx="4">
                  <c:v>93.43</c:v>
                </c:pt>
              </c:numCache>
            </c:numRef>
          </c:val>
          <c:extLst>
            <c:ext xmlns:c16="http://schemas.microsoft.com/office/drawing/2014/chart" uri="{C3380CC4-5D6E-409C-BE32-E72D297353CC}">
              <c16:uniqueId val="{00000000-FF98-4C41-8424-B43CF14A21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F98-4C41-8424-B43CF14A21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28.29</c:v>
                </c:pt>
                <c:pt idx="1">
                  <c:v>97.96</c:v>
                </c:pt>
                <c:pt idx="2">
                  <c:v>97.83</c:v>
                </c:pt>
                <c:pt idx="3">
                  <c:v>97.57</c:v>
                </c:pt>
                <c:pt idx="4">
                  <c:v>97.34</c:v>
                </c:pt>
              </c:numCache>
            </c:numRef>
          </c:val>
          <c:extLst>
            <c:ext xmlns:c16="http://schemas.microsoft.com/office/drawing/2014/chart" uri="{C3380CC4-5D6E-409C-BE32-E72D297353CC}">
              <c16:uniqueId val="{00000000-38DB-4A07-B4C5-3455848B0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38DB-4A07-B4C5-3455848B0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4.0599999999999996</c:v>
                </c:pt>
                <c:pt idx="1">
                  <c:v>8.1199999999999992</c:v>
                </c:pt>
                <c:pt idx="2">
                  <c:v>11.64</c:v>
                </c:pt>
                <c:pt idx="3">
                  <c:v>15.15</c:v>
                </c:pt>
                <c:pt idx="4">
                  <c:v>18</c:v>
                </c:pt>
              </c:numCache>
            </c:numRef>
          </c:val>
          <c:extLst>
            <c:ext xmlns:c16="http://schemas.microsoft.com/office/drawing/2014/chart" uri="{C3380CC4-5D6E-409C-BE32-E72D297353CC}">
              <c16:uniqueId val="{00000000-3EAB-481D-A516-ADB3B4288C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3EAB-481D-A516-ADB3B4288C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B-4DF9-9763-B287AA280B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B17B-4DF9-9763-B287AA280B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619.82000000000005</c:v>
                </c:pt>
                <c:pt idx="1">
                  <c:v>719</c:v>
                </c:pt>
                <c:pt idx="2">
                  <c:v>745.28</c:v>
                </c:pt>
                <c:pt idx="3">
                  <c:v>829.05</c:v>
                </c:pt>
                <c:pt idx="4">
                  <c:v>798.17</c:v>
                </c:pt>
              </c:numCache>
            </c:numRef>
          </c:val>
          <c:extLst>
            <c:ext xmlns:c16="http://schemas.microsoft.com/office/drawing/2014/chart" uri="{C3380CC4-5D6E-409C-BE32-E72D297353CC}">
              <c16:uniqueId val="{00000000-602B-4936-A32B-0C6F1D6900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02B-4936-A32B-0C6F1D6900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4-4596-BAAC-8926825F91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EA44-4596-BAAC-8926825F91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367.51</c:v>
                </c:pt>
                <c:pt idx="1">
                  <c:v>334.08</c:v>
                </c:pt>
                <c:pt idx="2">
                  <c:v>324.98</c:v>
                </c:pt>
                <c:pt idx="3">
                  <c:v>273.95</c:v>
                </c:pt>
                <c:pt idx="4">
                  <c:v>262.74</c:v>
                </c:pt>
              </c:numCache>
            </c:numRef>
          </c:val>
          <c:extLst>
            <c:ext xmlns:c16="http://schemas.microsoft.com/office/drawing/2014/chart" uri="{C3380CC4-5D6E-409C-BE32-E72D297353CC}">
              <c16:uniqueId val="{00000000-0C31-43C3-AFC4-EF8FE8FE39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C31-43C3-AFC4-EF8FE8FE39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81.61</c:v>
                </c:pt>
                <c:pt idx="1">
                  <c:v>83.7</c:v>
                </c:pt>
                <c:pt idx="2">
                  <c:v>84.36</c:v>
                </c:pt>
                <c:pt idx="3">
                  <c:v>81.64</c:v>
                </c:pt>
                <c:pt idx="4">
                  <c:v>83.57</c:v>
                </c:pt>
              </c:numCache>
            </c:numRef>
          </c:val>
          <c:extLst>
            <c:ext xmlns:c16="http://schemas.microsoft.com/office/drawing/2014/chart" uri="{C3380CC4-5D6E-409C-BE32-E72D297353CC}">
              <c16:uniqueId val="{00000000-D6D5-4642-BD9F-E1E9C4BDC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6D5-4642-BD9F-E1E9C4BDC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150.01</c:v>
                </c:pt>
                <c:pt idx="1">
                  <c:v>150.01</c:v>
                </c:pt>
                <c:pt idx="2">
                  <c:v>149.99</c:v>
                </c:pt>
                <c:pt idx="3">
                  <c:v>149.99</c:v>
                </c:pt>
                <c:pt idx="4">
                  <c:v>150.01</c:v>
                </c:pt>
              </c:numCache>
            </c:numRef>
          </c:val>
          <c:extLst>
            <c:ext xmlns:c16="http://schemas.microsoft.com/office/drawing/2014/chart" uri="{C3380CC4-5D6E-409C-BE32-E72D297353CC}">
              <c16:uniqueId val="{00000000-033B-41F2-8EF1-26153EF0F7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33B-41F2-8EF1-26153EF0F7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大阪府　高槻市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70">
        <f>データ!S6</f>
        <v>351082</v>
      </c>
      <c r="AM8" s="70"/>
      <c r="AN8" s="70"/>
      <c r="AO8" s="70"/>
      <c r="AP8" s="70"/>
      <c r="AQ8" s="70"/>
      <c r="AR8" s="70"/>
      <c r="AS8" s="70"/>
      <c r="AT8" s="69">
        <f>データ!T6</f>
        <v>105.29</v>
      </c>
      <c r="AU8" s="69"/>
      <c r="AV8" s="69"/>
      <c r="AW8" s="69"/>
      <c r="AX8" s="69"/>
      <c r="AY8" s="69"/>
      <c r="AZ8" s="69"/>
      <c r="BA8" s="69"/>
      <c r="BB8" s="69">
        <f>データ!U6</f>
        <v>3334.43</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62.54</v>
      </c>
      <c r="J10" s="69"/>
      <c r="K10" s="69"/>
      <c r="L10" s="69"/>
      <c r="M10" s="69"/>
      <c r="N10" s="69"/>
      <c r="O10" s="69"/>
      <c r="P10" s="69">
        <f>データ!P6</f>
        <v>0.12</v>
      </c>
      <c r="Q10" s="69"/>
      <c r="R10" s="69"/>
      <c r="S10" s="69"/>
      <c r="T10" s="69"/>
      <c r="U10" s="69"/>
      <c r="V10" s="69"/>
      <c r="W10" s="69">
        <f>データ!Q6</f>
        <v>100</v>
      </c>
      <c r="X10" s="69"/>
      <c r="Y10" s="69"/>
      <c r="Z10" s="69"/>
      <c r="AA10" s="69"/>
      <c r="AB10" s="69"/>
      <c r="AC10" s="69"/>
      <c r="AD10" s="70">
        <f>データ!R6</f>
        <v>1965</v>
      </c>
      <c r="AE10" s="70"/>
      <c r="AF10" s="70"/>
      <c r="AG10" s="70"/>
      <c r="AH10" s="70"/>
      <c r="AI10" s="70"/>
      <c r="AJ10" s="70"/>
      <c r="AK10" s="2"/>
      <c r="AL10" s="70">
        <f>データ!V6</f>
        <v>426</v>
      </c>
      <c r="AM10" s="70"/>
      <c r="AN10" s="70"/>
      <c r="AO10" s="70"/>
      <c r="AP10" s="70"/>
      <c r="AQ10" s="70"/>
      <c r="AR10" s="70"/>
      <c r="AS10" s="70"/>
      <c r="AT10" s="69">
        <f>データ!W6</f>
        <v>0.42</v>
      </c>
      <c r="AU10" s="69"/>
      <c r="AV10" s="69"/>
      <c r="AW10" s="69"/>
      <c r="AX10" s="69"/>
      <c r="AY10" s="69"/>
      <c r="AZ10" s="69"/>
      <c r="BA10" s="69"/>
      <c r="BB10" s="69">
        <f>データ!X6</f>
        <v>1014.29</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Bo3F1FzUmpnyD74ibuMm0uDTp/GYi+c06OS9L8G4RvK8TbFRKhd03tnEXg+gwAS/NbTftX9YhMytP/YsKiyQQ==" saltValue="R3DKoQ1YZZJAp33fE8Ar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272078</v>
      </c>
      <c r="D6" s="33">
        <f t="shared" si="3"/>
        <v>46</v>
      </c>
      <c r="E6" s="33">
        <f t="shared" si="3"/>
        <v>17</v>
      </c>
      <c r="F6" s="33">
        <f t="shared" si="3"/>
        <v>4</v>
      </c>
      <c r="G6" s="33">
        <f t="shared" si="3"/>
        <v>0</v>
      </c>
      <c r="H6" s="33" t="str">
        <f t="shared" si="3"/>
        <v>大阪府　高槻市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62.54</v>
      </c>
      <c r="P6" s="34">
        <f t="shared" si="3"/>
        <v>0.12</v>
      </c>
      <c r="Q6" s="34">
        <f t="shared" si="3"/>
        <v>100</v>
      </c>
      <c r="R6" s="34">
        <f t="shared" si="3"/>
        <v>1965</v>
      </c>
      <c r="S6" s="34">
        <f t="shared" si="3"/>
        <v>351082</v>
      </c>
      <c r="T6" s="34">
        <f t="shared" si="3"/>
        <v>105.29</v>
      </c>
      <c r="U6" s="34">
        <f t="shared" si="3"/>
        <v>3334.43</v>
      </c>
      <c r="V6" s="34">
        <f t="shared" si="3"/>
        <v>426</v>
      </c>
      <c r="W6" s="34">
        <f t="shared" si="3"/>
        <v>0.42</v>
      </c>
      <c r="X6" s="34">
        <f t="shared" si="3"/>
        <v>1014.29</v>
      </c>
      <c r="Y6" s="35">
        <f>IF(Y7="",NA(),Y7)</f>
        <v>28.29</v>
      </c>
      <c r="Z6" s="35">
        <f t="shared" ref="Z6:AH6" si="4">IF(Z7="",NA(),Z7)</f>
        <v>97.96</v>
      </c>
      <c r="AA6" s="35">
        <f t="shared" si="4"/>
        <v>97.83</v>
      </c>
      <c r="AB6" s="35">
        <f t="shared" si="4"/>
        <v>97.57</v>
      </c>
      <c r="AC6" s="35">
        <f t="shared" si="4"/>
        <v>97.34</v>
      </c>
      <c r="AD6" s="35">
        <f t="shared" si="4"/>
        <v>100.85</v>
      </c>
      <c r="AE6" s="35">
        <f t="shared" si="4"/>
        <v>102.13</v>
      </c>
      <c r="AF6" s="35">
        <f t="shared" si="4"/>
        <v>101.72</v>
      </c>
      <c r="AG6" s="35">
        <f t="shared" si="4"/>
        <v>102.73</v>
      </c>
      <c r="AH6" s="35">
        <f t="shared" si="4"/>
        <v>105.78</v>
      </c>
      <c r="AI6" s="34" t="str">
        <f>IF(AI7="","",IF(AI7="-","【-】","【"&amp;SUBSTITUTE(TEXT(AI7,"#,##0.00"),"-","△")&amp;"】"))</f>
        <v>【104.83】</v>
      </c>
      <c r="AJ6" s="35">
        <f>IF(AJ7="",NA(),AJ7)</f>
        <v>619.82000000000005</v>
      </c>
      <c r="AK6" s="35">
        <f t="shared" ref="AK6:AS6" si="5">IF(AK7="",NA(),AK7)</f>
        <v>719</v>
      </c>
      <c r="AL6" s="35">
        <f t="shared" si="5"/>
        <v>745.28</v>
      </c>
      <c r="AM6" s="35">
        <f t="shared" si="5"/>
        <v>829.05</v>
      </c>
      <c r="AN6" s="35">
        <f t="shared" si="5"/>
        <v>798.17</v>
      </c>
      <c r="AO6" s="35">
        <f t="shared" si="5"/>
        <v>110.77</v>
      </c>
      <c r="AP6" s="35">
        <f t="shared" si="5"/>
        <v>109.51</v>
      </c>
      <c r="AQ6" s="35">
        <f t="shared" si="5"/>
        <v>112.88</v>
      </c>
      <c r="AR6" s="35">
        <f t="shared" si="5"/>
        <v>94.97</v>
      </c>
      <c r="AS6" s="35">
        <f t="shared" si="5"/>
        <v>63.96</v>
      </c>
      <c r="AT6" s="34" t="str">
        <f>IF(AT7="","",IF(AT7="-","【-】","【"&amp;SUBSTITUTE(TEXT(AT7,"#,##0.00"),"-","△")&amp;"】"))</f>
        <v>【61.55】</v>
      </c>
      <c r="AU6" s="34">
        <f>IF(AU7="",NA(),AU7)</f>
        <v>0</v>
      </c>
      <c r="AV6" s="34">
        <f t="shared" ref="AV6:BD6" si="6">IF(AV7="",NA(),AV7)</f>
        <v>0</v>
      </c>
      <c r="AW6" s="34">
        <f t="shared" si="6"/>
        <v>0</v>
      </c>
      <c r="AX6" s="34">
        <f t="shared" si="6"/>
        <v>0</v>
      </c>
      <c r="AY6" s="34">
        <f t="shared" si="6"/>
        <v>0</v>
      </c>
      <c r="AZ6" s="35">
        <f t="shared" si="6"/>
        <v>46.78</v>
      </c>
      <c r="BA6" s="35">
        <f t="shared" si="6"/>
        <v>47.44</v>
      </c>
      <c r="BB6" s="35">
        <f t="shared" si="6"/>
        <v>49.18</v>
      </c>
      <c r="BC6" s="35">
        <f t="shared" si="6"/>
        <v>47.72</v>
      </c>
      <c r="BD6" s="35">
        <f t="shared" si="6"/>
        <v>44.24</v>
      </c>
      <c r="BE6" s="34" t="str">
        <f>IF(BE7="","",IF(BE7="-","【-】","【"&amp;SUBSTITUTE(TEXT(BE7,"#,##0.00"),"-","△")&amp;"】"))</f>
        <v>【45.34】</v>
      </c>
      <c r="BF6" s="35">
        <f>IF(BF7="",NA(),BF7)</f>
        <v>367.51</v>
      </c>
      <c r="BG6" s="35">
        <f t="shared" ref="BG6:BO6" si="7">IF(BG7="",NA(),BG7)</f>
        <v>334.08</v>
      </c>
      <c r="BH6" s="35">
        <f t="shared" si="7"/>
        <v>324.98</v>
      </c>
      <c r="BI6" s="35">
        <f t="shared" si="7"/>
        <v>273.95</v>
      </c>
      <c r="BJ6" s="35">
        <f t="shared" si="7"/>
        <v>262.74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81.61</v>
      </c>
      <c r="BR6" s="35">
        <f t="shared" ref="BR6:BZ6" si="8">IF(BR7="",NA(),BR7)</f>
        <v>83.7</v>
      </c>
      <c r="BS6" s="35">
        <f t="shared" si="8"/>
        <v>84.36</v>
      </c>
      <c r="BT6" s="35">
        <f t="shared" si="8"/>
        <v>81.64</v>
      </c>
      <c r="BU6" s="35">
        <f t="shared" si="8"/>
        <v>83.57</v>
      </c>
      <c r="BV6" s="35">
        <f t="shared" si="8"/>
        <v>69.87</v>
      </c>
      <c r="BW6" s="35">
        <f t="shared" si="8"/>
        <v>74.3</v>
      </c>
      <c r="BX6" s="35">
        <f t="shared" si="8"/>
        <v>72.260000000000005</v>
      </c>
      <c r="BY6" s="35">
        <f t="shared" si="8"/>
        <v>71.84</v>
      </c>
      <c r="BZ6" s="35">
        <f t="shared" si="8"/>
        <v>73.36</v>
      </c>
      <c r="CA6" s="34" t="str">
        <f>IF(CA7="","",IF(CA7="-","【-】","【"&amp;SUBSTITUTE(TEXT(CA7,"#,##0.00"),"-","△")&amp;"】"))</f>
        <v>【75.29】</v>
      </c>
      <c r="CB6" s="35">
        <f>IF(CB7="",NA(),CB7)</f>
        <v>150.01</v>
      </c>
      <c r="CC6" s="35">
        <f t="shared" ref="CC6:CK6" si="9">IF(CC7="",NA(),CC7)</f>
        <v>150.01</v>
      </c>
      <c r="CD6" s="35">
        <f t="shared" si="9"/>
        <v>149.99</v>
      </c>
      <c r="CE6" s="35">
        <f t="shared" si="9"/>
        <v>149.99</v>
      </c>
      <c r="CF6" s="35">
        <f t="shared" si="9"/>
        <v>150.01</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93.14</v>
      </c>
      <c r="CY6" s="35">
        <f t="shared" ref="CY6:DG6" si="11">IF(CY7="",NA(),CY7)</f>
        <v>93.64</v>
      </c>
      <c r="CZ6" s="35">
        <f t="shared" si="11"/>
        <v>93.39</v>
      </c>
      <c r="DA6" s="35">
        <f t="shared" si="11"/>
        <v>93.65</v>
      </c>
      <c r="DB6" s="35">
        <f t="shared" si="11"/>
        <v>93.43</v>
      </c>
      <c r="DC6" s="35">
        <f t="shared" si="11"/>
        <v>83.5</v>
      </c>
      <c r="DD6" s="35">
        <f t="shared" si="11"/>
        <v>83.06</v>
      </c>
      <c r="DE6" s="35">
        <f t="shared" si="11"/>
        <v>83.32</v>
      </c>
      <c r="DF6" s="35">
        <f t="shared" si="11"/>
        <v>83.75</v>
      </c>
      <c r="DG6" s="35">
        <f t="shared" si="11"/>
        <v>84.19</v>
      </c>
      <c r="DH6" s="34" t="str">
        <f>IF(DH7="","",IF(DH7="-","【-】","【"&amp;SUBSTITUTE(TEXT(DH7,"#,##0.00"),"-","△")&amp;"】"))</f>
        <v>【84.75】</v>
      </c>
      <c r="DI6" s="35">
        <f>IF(DI7="",NA(),DI7)</f>
        <v>4.0599999999999996</v>
      </c>
      <c r="DJ6" s="35">
        <f t="shared" ref="DJ6:DR6" si="12">IF(DJ7="",NA(),DJ7)</f>
        <v>8.1199999999999992</v>
      </c>
      <c r="DK6" s="35">
        <f t="shared" si="12"/>
        <v>11.64</v>
      </c>
      <c r="DL6" s="35">
        <f t="shared" si="12"/>
        <v>15.15</v>
      </c>
      <c r="DM6" s="35">
        <f t="shared" si="12"/>
        <v>18</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272078</v>
      </c>
      <c r="D7" s="37">
        <v>46</v>
      </c>
      <c r="E7" s="37">
        <v>17</v>
      </c>
      <c r="F7" s="37">
        <v>4</v>
      </c>
      <c r="G7" s="37">
        <v>0</v>
      </c>
      <c r="H7" s="37" t="s">
        <v>96</v>
      </c>
      <c r="I7" s="37" t="s">
        <v>97</v>
      </c>
      <c r="J7" s="37" t="s">
        <v>98</v>
      </c>
      <c r="K7" s="37" t="s">
        <v>99</v>
      </c>
      <c r="L7" s="37" t="s">
        <v>100</v>
      </c>
      <c r="M7" s="37" t="s">
        <v>101</v>
      </c>
      <c r="N7" s="38" t="s">
        <v>102</v>
      </c>
      <c r="O7" s="38">
        <v>62.54</v>
      </c>
      <c r="P7" s="38">
        <v>0.12</v>
      </c>
      <c r="Q7" s="38">
        <v>100</v>
      </c>
      <c r="R7" s="38">
        <v>1965</v>
      </c>
      <c r="S7" s="38">
        <v>351082</v>
      </c>
      <c r="T7" s="38">
        <v>105.29</v>
      </c>
      <c r="U7" s="38">
        <v>3334.43</v>
      </c>
      <c r="V7" s="38">
        <v>426</v>
      </c>
      <c r="W7" s="38">
        <v>0.42</v>
      </c>
      <c r="X7" s="38">
        <v>1014.29</v>
      </c>
      <c r="Y7" s="38">
        <v>28.29</v>
      </c>
      <c r="Z7" s="38">
        <v>97.96</v>
      </c>
      <c r="AA7" s="38">
        <v>97.83</v>
      </c>
      <c r="AB7" s="38">
        <v>97.57</v>
      </c>
      <c r="AC7" s="38">
        <v>97.34</v>
      </c>
      <c r="AD7" s="38">
        <v>100.85</v>
      </c>
      <c r="AE7" s="38">
        <v>102.13</v>
      </c>
      <c r="AF7" s="38">
        <v>101.72</v>
      </c>
      <c r="AG7" s="38">
        <v>102.73</v>
      </c>
      <c r="AH7" s="38">
        <v>105.78</v>
      </c>
      <c r="AI7" s="38">
        <v>104.83</v>
      </c>
      <c r="AJ7" s="38">
        <v>619.82000000000005</v>
      </c>
      <c r="AK7" s="38">
        <v>719</v>
      </c>
      <c r="AL7" s="38">
        <v>745.28</v>
      </c>
      <c r="AM7" s="38">
        <v>829.05</v>
      </c>
      <c r="AN7" s="38">
        <v>798.17</v>
      </c>
      <c r="AO7" s="38">
        <v>110.77</v>
      </c>
      <c r="AP7" s="38">
        <v>109.51</v>
      </c>
      <c r="AQ7" s="38">
        <v>112.88</v>
      </c>
      <c r="AR7" s="38">
        <v>94.97</v>
      </c>
      <c r="AS7" s="38">
        <v>63.96</v>
      </c>
      <c r="AT7" s="38">
        <v>61.55</v>
      </c>
      <c r="AU7" s="38">
        <v>0</v>
      </c>
      <c r="AV7" s="38">
        <v>0</v>
      </c>
      <c r="AW7" s="38">
        <v>0</v>
      </c>
      <c r="AX7" s="38">
        <v>0</v>
      </c>
      <c r="AY7" s="38">
        <v>0</v>
      </c>
      <c r="AZ7" s="38">
        <v>46.78</v>
      </c>
      <c r="BA7" s="38">
        <v>47.44</v>
      </c>
      <c r="BB7" s="38">
        <v>49.18</v>
      </c>
      <c r="BC7" s="38">
        <v>47.72</v>
      </c>
      <c r="BD7" s="38">
        <v>44.24</v>
      </c>
      <c r="BE7" s="38">
        <v>45.34</v>
      </c>
      <c r="BF7" s="38">
        <v>367.51</v>
      </c>
      <c r="BG7" s="38">
        <v>334.08</v>
      </c>
      <c r="BH7" s="38">
        <v>324.98</v>
      </c>
      <c r="BI7" s="38">
        <v>273.95</v>
      </c>
      <c r="BJ7" s="38">
        <v>262.74</v>
      </c>
      <c r="BK7" s="38">
        <v>1298.9100000000001</v>
      </c>
      <c r="BL7" s="38">
        <v>1243.71</v>
      </c>
      <c r="BM7" s="38">
        <v>1194.1500000000001</v>
      </c>
      <c r="BN7" s="38">
        <v>1206.79</v>
      </c>
      <c r="BO7" s="38">
        <v>1258.43</v>
      </c>
      <c r="BP7" s="38">
        <v>1260.21</v>
      </c>
      <c r="BQ7" s="38">
        <v>81.61</v>
      </c>
      <c r="BR7" s="38">
        <v>83.7</v>
      </c>
      <c r="BS7" s="38">
        <v>84.36</v>
      </c>
      <c r="BT7" s="38">
        <v>81.64</v>
      </c>
      <c r="BU7" s="38">
        <v>83.57</v>
      </c>
      <c r="BV7" s="38">
        <v>69.87</v>
      </c>
      <c r="BW7" s="38">
        <v>74.3</v>
      </c>
      <c r="BX7" s="38">
        <v>72.260000000000005</v>
      </c>
      <c r="BY7" s="38">
        <v>71.84</v>
      </c>
      <c r="BZ7" s="38">
        <v>73.36</v>
      </c>
      <c r="CA7" s="38">
        <v>75.290000000000006</v>
      </c>
      <c r="CB7" s="38">
        <v>150.01</v>
      </c>
      <c r="CC7" s="38">
        <v>150.01</v>
      </c>
      <c r="CD7" s="38">
        <v>149.99</v>
      </c>
      <c r="CE7" s="38">
        <v>149.99</v>
      </c>
      <c r="CF7" s="38">
        <v>150.01</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93.14</v>
      </c>
      <c r="CY7" s="38">
        <v>93.64</v>
      </c>
      <c r="CZ7" s="38">
        <v>93.39</v>
      </c>
      <c r="DA7" s="38">
        <v>93.65</v>
      </c>
      <c r="DB7" s="38">
        <v>93.43</v>
      </c>
      <c r="DC7" s="38">
        <v>83.5</v>
      </c>
      <c r="DD7" s="38">
        <v>83.06</v>
      </c>
      <c r="DE7" s="38">
        <v>83.32</v>
      </c>
      <c r="DF7" s="38">
        <v>83.75</v>
      </c>
      <c r="DG7" s="38">
        <v>84.19</v>
      </c>
      <c r="DH7" s="38">
        <v>84.75</v>
      </c>
      <c r="DI7" s="38">
        <v>4.0599999999999996</v>
      </c>
      <c r="DJ7" s="38">
        <v>8.1199999999999992</v>
      </c>
      <c r="DK7" s="38">
        <v>11.64</v>
      </c>
      <c r="DL7" s="38">
        <v>15.15</v>
      </c>
      <c r="DM7" s="38">
        <v>18</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高槻市</cp:lastModifiedBy>
  <cp:lastPrinted>2022-01-26T00:16:45Z</cp:lastPrinted>
  <dcterms:created xsi:type="dcterms:W3CDTF">2021-12-03T07:25:44Z</dcterms:created>
  <dcterms:modified xsi:type="dcterms:W3CDTF">2022-01-26T00:16:48Z</dcterms:modified>
  <cp:category/>
</cp:coreProperties>
</file>