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680" yWindow="-15" windowWidth="7725" windowHeight="8295" firstSheet="1" activeTab="1"/>
  </bookViews>
  <sheets>
    <sheet name="1ｸﾞﾗﾌ用参照表" sheetId="34" r:id="rId1"/>
    <sheet name="ｸﾞﾗﾌ1" sheetId="36" r:id="rId2"/>
  </sheets>
  <definedNames>
    <definedName name="_xlnm.Print_Area" localSheetId="0">'1ｸﾞﾗﾌ用参照表'!$A$1:$D$61</definedName>
  </definedNames>
  <calcPr calcId="124519"/>
</workbook>
</file>

<file path=xl/calcChain.xml><?xml version="1.0" encoding="utf-8"?>
<calcChain xmlns="http://schemas.openxmlformats.org/spreadsheetml/2006/main">
  <c r="C47" i="34"/>
  <c r="C48"/>
  <c r="C49"/>
  <c r="C50"/>
  <c r="C51"/>
  <c r="C52"/>
  <c r="C53"/>
  <c r="C54"/>
  <c r="C55"/>
  <c r="C56"/>
  <c r="C57"/>
  <c r="C58"/>
  <c r="C59"/>
  <c r="C60"/>
  <c r="C46"/>
  <c r="B47"/>
  <c r="B48"/>
  <c r="B49"/>
  <c r="B50"/>
  <c r="B51"/>
  <c r="B52"/>
  <c r="B53"/>
  <c r="B54"/>
  <c r="B55"/>
  <c r="B56"/>
  <c r="B57"/>
  <c r="B58"/>
  <c r="B59"/>
  <c r="B60"/>
  <c r="B46"/>
  <c r="C36"/>
  <c r="C37"/>
  <c r="C38"/>
  <c r="C39"/>
  <c r="C40"/>
  <c r="C41"/>
  <c r="C42"/>
  <c r="C43"/>
  <c r="C35"/>
  <c r="B36"/>
  <c r="B37"/>
  <c r="B38"/>
  <c r="B39"/>
  <c r="B40"/>
  <c r="B41"/>
  <c r="B42"/>
  <c r="B43"/>
  <c r="B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35"/>
  <c r="B30"/>
  <c r="C30"/>
  <c r="C17"/>
  <c r="C18"/>
  <c r="C19"/>
  <c r="C20"/>
  <c r="C21"/>
  <c r="C22"/>
  <c r="C23"/>
  <c r="C24"/>
  <c r="C25"/>
  <c r="C26"/>
  <c r="C27"/>
  <c r="C28"/>
  <c r="C29"/>
  <c r="C16"/>
  <c r="B17"/>
  <c r="B18"/>
  <c r="B19"/>
  <c r="B20"/>
  <c r="B21"/>
  <c r="B22"/>
  <c r="B23"/>
  <c r="B24"/>
  <c r="B25"/>
  <c r="B26"/>
  <c r="B27"/>
  <c r="B28"/>
  <c r="B29"/>
  <c r="B16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4"/>
  <c r="C6" s="1"/>
  <c r="C61"/>
  <c r="C44"/>
  <c r="J34"/>
  <c r="C34"/>
  <c r="C31"/>
  <c r="C14"/>
  <c r="J3"/>
  <c r="B5" l="1"/>
  <c r="B13"/>
  <c r="B12"/>
  <c r="B11"/>
  <c r="B10"/>
  <c r="B9"/>
  <c r="B8"/>
  <c r="B7"/>
  <c r="B6"/>
  <c r="C5"/>
  <c r="C13"/>
  <c r="C12"/>
  <c r="C11"/>
  <c r="C10"/>
  <c r="C9"/>
  <c r="C8"/>
  <c r="C7"/>
  <c r="D35"/>
  <c r="D36"/>
  <c r="D37"/>
  <c r="D38"/>
  <c r="D39"/>
  <c r="D40"/>
  <c r="D41"/>
  <c r="D42"/>
  <c r="D43"/>
  <c r="D44"/>
  <c r="C4" l="1"/>
  <c r="D34"/>
  <c r="D5" l="1"/>
  <c r="D6"/>
  <c r="D7"/>
  <c r="D8"/>
  <c r="D9"/>
  <c r="D10"/>
  <c r="D11"/>
  <c r="D12"/>
  <c r="D13"/>
  <c r="D14"/>
  <c r="D4" l="1"/>
</calcChain>
</file>

<file path=xl/sharedStrings.xml><?xml version="1.0" encoding="utf-8"?>
<sst xmlns="http://schemas.openxmlformats.org/spreadsheetml/2006/main" count="113" uniqueCount="88">
  <si>
    <t>化学工業</t>
  </si>
  <si>
    <t>鉄鋼業</t>
  </si>
  <si>
    <t>産業</t>
  </si>
  <si>
    <t>年末従業者</t>
  </si>
  <si>
    <t>その他の業種</t>
    <rPh sb="2" eb="3">
      <t>タ</t>
    </rPh>
    <rPh sb="4" eb="6">
      <t>ギョウシュ</t>
    </rPh>
    <phoneticPr fontId="2"/>
  </si>
  <si>
    <t>印刷・同関連業</t>
  </si>
  <si>
    <t>★　事業所数　</t>
    <rPh sb="2" eb="5">
      <t>ジギョウショ</t>
    </rPh>
    <rPh sb="5" eb="6">
      <t>スウ</t>
    </rPh>
    <phoneticPr fontId="2"/>
  </si>
  <si>
    <t>★　従業者数　</t>
    <rPh sb="2" eb="5">
      <t>ジュウギョウシャ</t>
    </rPh>
    <rPh sb="5" eb="6">
      <t>スウ</t>
    </rPh>
    <phoneticPr fontId="2"/>
  </si>
  <si>
    <t>繊維工業</t>
  </si>
  <si>
    <t>産業</t>
    <rPh sb="0" eb="2">
      <t>サンギョウ</t>
    </rPh>
    <phoneticPr fontId="2"/>
  </si>
  <si>
    <t>事業所数</t>
    <rPh sb="0" eb="3">
      <t>ジギョウショ</t>
    </rPh>
    <rPh sb="3" eb="4">
      <t>スウ</t>
    </rPh>
    <phoneticPr fontId="2"/>
  </si>
  <si>
    <t>その他の業種</t>
    <rPh sb="4" eb="6">
      <t>ギョウシュ</t>
    </rPh>
    <phoneticPr fontId="2"/>
  </si>
  <si>
    <t>%</t>
    <phoneticPr fontId="2"/>
  </si>
  <si>
    <t>その他の内訳</t>
    <rPh sb="2" eb="3">
      <t>タ</t>
    </rPh>
    <rPh sb="4" eb="6">
      <t>ウチワケ</t>
    </rPh>
    <phoneticPr fontId="2"/>
  </si>
  <si>
    <t>その他の内訳</t>
    <rPh sb="4" eb="6">
      <t>ウチワケ</t>
    </rPh>
    <phoneticPr fontId="2"/>
  </si>
  <si>
    <t>09</t>
    <phoneticPr fontId="2"/>
  </si>
  <si>
    <t>10</t>
    <phoneticPr fontId="2"/>
  </si>
  <si>
    <t>11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</si>
  <si>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</si>
  <si>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</si>
  <si>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</si>
  <si>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</si>
  <si>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</si>
  <si>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</si>
  <si>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</si>
  <si>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</si>
  <si>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</si>
  <si>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21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</si>
  <si>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</si>
  <si>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</si>
  <si>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</si>
  <si>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</si>
  <si>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</si>
  <si>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</si>
  <si>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</si>
  <si>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</si>
  <si>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30</t>
    <phoneticPr fontId="2"/>
  </si>
  <si>
    <t>31</t>
    <phoneticPr fontId="2"/>
  </si>
  <si>
    <t>32</t>
    <phoneticPr fontId="2"/>
  </si>
  <si>
    <t>飲料・たばこ・飼料</t>
  </si>
  <si>
    <t>木材・木製品（家具を除く）</t>
  </si>
  <si>
    <t>家具・装備品</t>
  </si>
  <si>
    <t>パルプ・紙・紙加工品</t>
  </si>
  <si>
    <t>石油製品・石炭製品</t>
  </si>
  <si>
    <t>プラスチック製品（別掲を除く）　　　　　　　　　　　　　　　　　　　　　　　　　　　　　　　　　　　　　　</t>
  </si>
  <si>
    <t>ゴム製品</t>
  </si>
  <si>
    <t>なめし革・同製品・毛皮</t>
  </si>
  <si>
    <t>窯業・土石製品</t>
  </si>
  <si>
    <t>非鉄金属</t>
  </si>
  <si>
    <t>金属製品</t>
  </si>
  <si>
    <t>はん用機械器具</t>
  </si>
  <si>
    <t>生産用機械器具</t>
  </si>
  <si>
    <t>業務用機械器具</t>
  </si>
  <si>
    <t>電子部品・デバイス・電子回路</t>
  </si>
  <si>
    <t>電気機械器具</t>
  </si>
  <si>
    <t>情報通信機械器具</t>
  </si>
  <si>
    <t>輸送用機械器具</t>
  </si>
  <si>
    <t>食料品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</si>
  <si>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</si>
  <si>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</si>
  <si>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</si>
  <si>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</si>
  <si>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</si>
  <si>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</si>
  <si>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</si>
  <si>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</si>
  <si>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</si>
  <si>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</si>
  <si>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</si>
  <si>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</si>
  <si>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</si>
  <si>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</si>
  <si>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</si>
  <si>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</si>
  <si>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</si>
  <si>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</si>
  <si>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</si>
  <si>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</si>
  <si>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</si>
  <si>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</si>
  <si>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</si>
  <si>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</si>
  <si>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その他の製造業</t>
  </si>
  <si>
    <t>順位</t>
    <rPh sb="0" eb="2">
      <t>ジュンイ</t>
    </rPh>
    <phoneticPr fontId="2"/>
  </si>
  <si>
    <t>その他の製造業</t>
    <rPh sb="4" eb="7">
      <t>セイゾウギョウ</t>
    </rPh>
    <phoneticPr fontId="2"/>
  </si>
  <si>
    <t>従業者数</t>
    <rPh sb="0" eb="2">
      <t>ジュウギョウ</t>
    </rPh>
    <rPh sb="2" eb="3">
      <t>シャ</t>
    </rPh>
    <rPh sb="3" eb="4">
      <t>スウ</t>
    </rPh>
    <phoneticPr fontId="2"/>
  </si>
  <si>
    <t>円グラフ（左下）</t>
    <rPh sb="0" eb="1">
      <t>エン</t>
    </rPh>
    <rPh sb="5" eb="6">
      <t>ヒダリ</t>
    </rPh>
    <rPh sb="6" eb="7">
      <t>シタ</t>
    </rPh>
    <phoneticPr fontId="2"/>
  </si>
  <si>
    <t>円グラフ（右下）</t>
    <rPh sb="0" eb="1">
      <t>エン</t>
    </rPh>
    <rPh sb="5" eb="6">
      <t>ミギ</t>
    </rPh>
    <rPh sb="6" eb="7">
      <t>シタ</t>
    </rPh>
    <phoneticPr fontId="2"/>
  </si>
</sst>
</file>

<file path=xl/styles.xml><?xml version="1.0" encoding="utf-8"?>
<styleSheet xmlns="http://schemas.openxmlformats.org/spreadsheetml/2006/main">
  <numFmts count="5">
    <numFmt numFmtId="177" formatCode="0.0%"/>
    <numFmt numFmtId="178" formatCode="#,##0;&quot;△ &quot;#,##0;&quot;-&quot;"/>
    <numFmt numFmtId="179" formatCode="0.0_);[Red]\(0.0\)"/>
    <numFmt numFmtId="180" formatCode="#,##0.0_);[Red]\(#,##0.0\)"/>
    <numFmt numFmtId="183" formatCode="0_);[Red]\(0\)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color rgb="FF0070C0"/>
      <name val="ＭＳ Ｐゴシック"/>
      <family val="3"/>
      <charset val="128"/>
    </font>
    <font>
      <sz val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85">
    <xf numFmtId="0" fontId="0" fillId="0" borderId="0" xfId="0"/>
    <xf numFmtId="0" fontId="3" fillId="0" borderId="0" xfId="0" applyFont="1"/>
    <xf numFmtId="0" fontId="0" fillId="0" borderId="0" xfId="0" applyFill="1"/>
    <xf numFmtId="0" fontId="8" fillId="0" borderId="0" xfId="0" applyFont="1" applyFill="1" applyAlignment="1">
      <alignment horizontal="center"/>
    </xf>
    <xf numFmtId="177" fontId="0" fillId="0" borderId="0" xfId="1" applyNumberFormat="1" applyFont="1"/>
    <xf numFmtId="177" fontId="5" fillId="0" borderId="0" xfId="1" applyNumberFormat="1" applyFont="1"/>
    <xf numFmtId="177" fontId="7" fillId="0" borderId="0" xfId="0" applyNumberFormat="1" applyFont="1"/>
    <xf numFmtId="0" fontId="12" fillId="0" borderId="0" xfId="0" applyFont="1" applyFill="1" applyAlignment="1">
      <alignment horizontal="center"/>
    </xf>
    <xf numFmtId="177" fontId="13" fillId="0" borderId="0" xfId="0" applyNumberFormat="1" applyFont="1"/>
    <xf numFmtId="0" fontId="14" fillId="0" borderId="0" xfId="0" applyFont="1"/>
    <xf numFmtId="178" fontId="14" fillId="0" borderId="2" xfId="2" applyNumberFormat="1" applyFont="1" applyBorder="1"/>
    <xf numFmtId="0" fontId="14" fillId="0" borderId="4" xfId="0" applyFont="1" applyBorder="1" applyAlignment="1">
      <alignment horizontal="distributed"/>
    </xf>
    <xf numFmtId="0" fontId="14" fillId="0" borderId="0" xfId="0" applyFont="1" applyAlignment="1">
      <alignment horizontal="right"/>
    </xf>
    <xf numFmtId="0" fontId="14" fillId="0" borderId="0" xfId="0" applyFont="1" applyFill="1" applyBorder="1" applyAlignment="1">
      <alignment horizontal="right"/>
    </xf>
    <xf numFmtId="178" fontId="14" fillId="0" borderId="0" xfId="2" applyNumberFormat="1" applyFont="1" applyBorder="1"/>
    <xf numFmtId="0" fontId="14" fillId="0" borderId="0" xfId="0" applyFont="1" applyBorder="1" applyAlignment="1">
      <alignment horizontal="distributed"/>
    </xf>
    <xf numFmtId="0" fontId="16" fillId="0" borderId="0" xfId="0" applyFont="1" applyFill="1" applyAlignment="1">
      <alignment horizontal="left"/>
    </xf>
    <xf numFmtId="0" fontId="7" fillId="0" borderId="0" xfId="0" applyNumberFormat="1" applyFont="1"/>
    <xf numFmtId="178" fontId="14" fillId="0" borderId="7" xfId="2" applyNumberFormat="1" applyFont="1" applyFill="1" applyBorder="1"/>
    <xf numFmtId="0" fontId="14" fillId="0" borderId="5" xfId="0" applyFont="1" applyFill="1" applyBorder="1" applyAlignment="1">
      <alignment horizontal="center"/>
    </xf>
    <xf numFmtId="178" fontId="14" fillId="0" borderId="0" xfId="0" applyNumberFormat="1" applyFont="1"/>
    <xf numFmtId="178" fontId="14" fillId="0" borderId="4" xfId="0" applyNumberFormat="1" applyFont="1" applyBorder="1" applyAlignment="1">
      <alignment horizontal="center"/>
    </xf>
    <xf numFmtId="180" fontId="14" fillId="0" borderId="0" xfId="0" applyNumberFormat="1" applyFont="1" applyFill="1"/>
    <xf numFmtId="179" fontId="14" fillId="0" borderId="0" xfId="0" applyNumberFormat="1" applyFont="1" applyFill="1"/>
    <xf numFmtId="0" fontId="14" fillId="0" borderId="0" xfId="0" applyFont="1" applyFill="1"/>
    <xf numFmtId="0" fontId="4" fillId="0" borderId="1" xfId="4" applyFont="1" applyFill="1" applyBorder="1" applyAlignment="1"/>
    <xf numFmtId="0" fontId="6" fillId="0" borderId="1" xfId="4" applyFont="1" applyFill="1" applyBorder="1" applyAlignment="1"/>
    <xf numFmtId="178" fontId="10" fillId="0" borderId="0" xfId="3" applyNumberFormat="1" applyFont="1" applyFill="1"/>
    <xf numFmtId="177" fontId="14" fillId="0" borderId="0" xfId="0" applyNumberFormat="1" applyFont="1"/>
    <xf numFmtId="0" fontId="0" fillId="0" borderId="0" xfId="0" applyBorder="1"/>
    <xf numFmtId="178" fontId="6" fillId="0" borderId="0" xfId="3" applyNumberFormat="1" applyFont="1" applyFill="1"/>
    <xf numFmtId="178" fontId="6" fillId="0" borderId="0" xfId="3" applyNumberFormat="1" applyFont="1" applyFill="1" applyAlignment="1">
      <alignment horizontal="right"/>
    </xf>
    <xf numFmtId="0" fontId="9" fillId="0" borderId="0" xfId="4" applyFont="1" applyFill="1" applyAlignment="1">
      <alignment horizontal="right"/>
    </xf>
    <xf numFmtId="49" fontId="0" fillId="0" borderId="0" xfId="0" applyNumberFormat="1"/>
    <xf numFmtId="49" fontId="3" fillId="0" borderId="0" xfId="0" applyNumberFormat="1" applyFont="1"/>
    <xf numFmtId="0" fontId="14" fillId="0" borderId="10" xfId="0" applyFont="1" applyBorder="1" applyAlignment="1">
      <alignment horizontal="distributed"/>
    </xf>
    <xf numFmtId="178" fontId="14" fillId="0" borderId="3" xfId="2" applyNumberFormat="1" applyFont="1" applyBorder="1"/>
    <xf numFmtId="0" fontId="11" fillId="0" borderId="0" xfId="0" applyFont="1" applyFill="1" applyAlignment="1">
      <alignment horizontal="left"/>
    </xf>
    <xf numFmtId="0" fontId="19" fillId="0" borderId="13" xfId="0" applyFont="1" applyBorder="1" applyAlignment="1">
      <alignment horizontal="center" vertical="center"/>
    </xf>
    <xf numFmtId="178" fontId="14" fillId="3" borderId="14" xfId="2" applyNumberFormat="1" applyFont="1" applyFill="1" applyBorder="1"/>
    <xf numFmtId="177" fontId="7" fillId="3" borderId="0" xfId="0" applyNumberFormat="1" applyFont="1" applyFill="1"/>
    <xf numFmtId="0" fontId="14" fillId="3" borderId="11" xfId="0" applyFont="1" applyFill="1" applyBorder="1" applyAlignment="1">
      <alignment horizontal="distributed"/>
    </xf>
    <xf numFmtId="178" fontId="14" fillId="3" borderId="6" xfId="2" applyNumberFormat="1" applyFont="1" applyFill="1" applyBorder="1"/>
    <xf numFmtId="177" fontId="15" fillId="3" borderId="0" xfId="0" applyNumberFormat="1" applyFont="1" applyFill="1"/>
    <xf numFmtId="0" fontId="14" fillId="3" borderId="5" xfId="0" applyFont="1" applyFill="1" applyBorder="1" applyAlignment="1">
      <alignment horizontal="distributed"/>
    </xf>
    <xf numFmtId="0" fontId="14" fillId="0" borderId="5" xfId="0" applyFont="1" applyFill="1" applyBorder="1" applyAlignment="1">
      <alignment horizontal="distributed"/>
    </xf>
    <xf numFmtId="0" fontId="14" fillId="0" borderId="8" xfId="0" applyFont="1" applyFill="1" applyBorder="1" applyAlignment="1">
      <alignment horizontal="distributed"/>
    </xf>
    <xf numFmtId="178" fontId="14" fillId="0" borderId="12" xfId="2" applyNumberFormat="1" applyFont="1" applyFill="1" applyBorder="1"/>
    <xf numFmtId="0" fontId="0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0" fontId="14" fillId="3" borderId="8" xfId="0" applyFont="1" applyFill="1" applyBorder="1" applyAlignment="1">
      <alignment horizontal="distributed"/>
    </xf>
    <xf numFmtId="178" fontId="14" fillId="3" borderId="9" xfId="2" applyNumberFormat="1" applyFont="1" applyFill="1" applyBorder="1"/>
    <xf numFmtId="177" fontId="14" fillId="0" borderId="15" xfId="0" applyNumberFormat="1" applyFont="1" applyBorder="1"/>
    <xf numFmtId="177" fontId="14" fillId="0" borderId="16" xfId="0" applyNumberFormat="1" applyFont="1" applyBorder="1"/>
    <xf numFmtId="177" fontId="18" fillId="0" borderId="17" xfId="0" applyNumberFormat="1" applyFont="1" applyBorder="1" applyAlignment="1">
      <alignment horizontal="center"/>
    </xf>
    <xf numFmtId="178" fontId="9" fillId="3" borderId="7" xfId="2" applyNumberFormat="1" applyFont="1" applyFill="1" applyBorder="1"/>
    <xf numFmtId="177" fontId="14" fillId="3" borderId="0" xfId="0" applyNumberFormat="1" applyFont="1" applyFill="1"/>
    <xf numFmtId="0" fontId="17" fillId="3" borderId="11" xfId="0" applyFont="1" applyFill="1" applyBorder="1" applyAlignment="1">
      <alignment horizontal="distributed"/>
    </xf>
    <xf numFmtId="178" fontId="17" fillId="3" borderId="6" xfId="2" applyNumberFormat="1" applyFont="1" applyFill="1" applyBorder="1"/>
    <xf numFmtId="0" fontId="14" fillId="0" borderId="0" xfId="0" applyFont="1" applyFill="1" applyAlignment="1">
      <alignment horizontal="center"/>
    </xf>
    <xf numFmtId="177" fontId="9" fillId="3" borderId="18" xfId="0" applyNumberFormat="1" applyFont="1" applyFill="1" applyBorder="1" applyAlignment="1">
      <alignment horizontal="distributed" justifyLastLine="1"/>
    </xf>
    <xf numFmtId="0" fontId="14" fillId="0" borderId="19" xfId="0" applyFont="1" applyBorder="1" applyAlignment="1">
      <alignment horizontal="center" vertical="center"/>
    </xf>
    <xf numFmtId="49" fontId="0" fillId="0" borderId="1" xfId="0" applyNumberFormat="1" applyBorder="1"/>
    <xf numFmtId="0" fontId="9" fillId="0" borderId="1" xfId="4" applyFont="1" applyFill="1" applyBorder="1" applyAlignment="1">
      <alignment horizontal="right"/>
    </xf>
    <xf numFmtId="178" fontId="10" fillId="0" borderId="1" xfId="3" applyNumberFormat="1" applyFont="1" applyFill="1" applyBorder="1"/>
    <xf numFmtId="178" fontId="6" fillId="0" borderId="1" xfId="3" applyNumberFormat="1" applyFont="1" applyFill="1" applyBorder="1"/>
    <xf numFmtId="178" fontId="6" fillId="0" borderId="1" xfId="3" applyNumberFormat="1" applyFont="1" applyFill="1" applyBorder="1" applyAlignment="1">
      <alignment horizontal="right"/>
    </xf>
    <xf numFmtId="177" fontId="0" fillId="0" borderId="0" xfId="0" applyNumberFormat="1"/>
    <xf numFmtId="49" fontId="0" fillId="0" borderId="1" xfId="0" applyNumberFormat="1" applyFont="1" applyBorder="1"/>
    <xf numFmtId="0" fontId="3" fillId="0" borderId="1" xfId="4" applyFont="1" applyFill="1" applyBorder="1" applyAlignment="1"/>
    <xf numFmtId="178" fontId="3" fillId="0" borderId="1" xfId="3" applyNumberFormat="1" applyFont="1" applyFill="1" applyBorder="1"/>
    <xf numFmtId="178" fontId="3" fillId="0" borderId="1" xfId="3" applyNumberFormat="1" applyFont="1" applyFill="1" applyBorder="1" applyAlignment="1">
      <alignment horizontal="right"/>
    </xf>
    <xf numFmtId="0" fontId="17" fillId="3" borderId="5" xfId="0" applyFont="1" applyFill="1" applyBorder="1" applyAlignment="1">
      <alignment horizontal="distributed"/>
    </xf>
    <xf numFmtId="178" fontId="17" fillId="3" borderId="7" xfId="2" applyNumberFormat="1" applyFont="1" applyFill="1" applyBorder="1"/>
    <xf numFmtId="178" fontId="17" fillId="3" borderId="20" xfId="2" applyNumberFormat="1" applyFont="1" applyFill="1" applyBorder="1"/>
    <xf numFmtId="0" fontId="0" fillId="2" borderId="0" xfId="0" applyFill="1"/>
    <xf numFmtId="183" fontId="14" fillId="0" borderId="0" xfId="0" applyNumberFormat="1" applyFont="1" applyFill="1"/>
    <xf numFmtId="183" fontId="14" fillId="0" borderId="0" xfId="0" applyNumberFormat="1" applyFont="1"/>
    <xf numFmtId="0" fontId="0" fillId="4" borderId="0" xfId="0" applyFill="1"/>
    <xf numFmtId="0" fontId="0" fillId="5" borderId="0" xfId="0" applyFill="1"/>
    <xf numFmtId="178" fontId="14" fillId="3" borderId="20" xfId="2" applyNumberFormat="1" applyFont="1" applyFill="1" applyBorder="1"/>
    <xf numFmtId="177" fontId="0" fillId="0" borderId="1" xfId="0" applyNumberFormat="1" applyBorder="1"/>
    <xf numFmtId="0" fontId="7" fillId="0" borderId="1" xfId="0" applyNumberFormat="1" applyFont="1" applyBorder="1"/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/>
    </xf>
  </cellXfs>
  <cellStyles count="5">
    <cellStyle name="パーセント" xfId="1" builtinId="5"/>
    <cellStyle name="桁区切り" xfId="2" builtinId="6"/>
    <cellStyle name="桁区切り 2" xfId="3"/>
    <cellStyle name="標準" xfId="0" builtinId="0"/>
    <cellStyle name="標準 2" xfId="4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285750</xdr:colOff>
      <xdr:row>58</xdr:row>
      <xdr:rowOff>57150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515350" cy="10001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pattFill prst="pct20">
          <a:fgClr>
            <a:srgbClr val="000000"/>
          </a:fgClr>
          <a:bgClr>
            <a:srgbClr val="FFFFFF"/>
          </a:bgClr>
        </a:patt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pattFill prst="pct20">
          <a:fgClr>
            <a:srgbClr val="000000"/>
          </a:fgClr>
          <a:bgClr>
            <a:srgbClr val="FFFFFF"/>
          </a:bgClr>
        </a:patt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4"/>
  <sheetViews>
    <sheetView topLeftCell="A32" zoomScale="90" zoomScaleNormal="90" workbookViewId="0">
      <selection activeCell="I26" sqref="I4:I26"/>
    </sheetView>
  </sheetViews>
  <sheetFormatPr defaultRowHeight="14.25"/>
  <cols>
    <col min="1" max="1" width="6.625" customWidth="1"/>
    <col min="2" max="2" width="36.75" style="2" customWidth="1"/>
    <col min="3" max="3" width="10.125" style="2" customWidth="1"/>
    <col min="4" max="4" width="9" style="4"/>
    <col min="5" max="5" width="9.25" style="9" customWidth="1"/>
    <col min="6" max="6" width="5.75" style="9" customWidth="1"/>
    <col min="7" max="7" width="5" style="6" customWidth="1"/>
    <col min="8" max="8" width="3.625" style="6" customWidth="1"/>
    <col min="9" max="9" width="26.125" style="6" customWidth="1"/>
    <col min="10" max="10" width="11" style="6" bestFit="1" customWidth="1"/>
    <col min="11" max="11" width="2.75" style="33" customWidth="1"/>
    <col min="12" max="12" width="9.625" customWidth="1"/>
  </cols>
  <sheetData>
    <row r="1" spans="1:13" ht="17.25">
      <c r="B1" s="83" t="s">
        <v>6</v>
      </c>
      <c r="C1" s="16" t="s">
        <v>86</v>
      </c>
      <c r="D1" s="84"/>
      <c r="G1" s="7"/>
      <c r="H1" s="33"/>
      <c r="I1"/>
      <c r="J1"/>
      <c r="K1"/>
    </row>
    <row r="2" spans="1:13" ht="7.5" customHeight="1" thickBot="1">
      <c r="G2" s="8"/>
      <c r="H2" s="33"/>
      <c r="I2"/>
      <c r="J2"/>
      <c r="K2"/>
    </row>
    <row r="3" spans="1:13">
      <c r="B3" s="52" t="s">
        <v>9</v>
      </c>
      <c r="C3" s="53" t="s">
        <v>10</v>
      </c>
      <c r="D3" s="59" t="s">
        <v>12</v>
      </c>
      <c r="E3" s="24"/>
      <c r="F3" s="24"/>
      <c r="G3" s="81" t="s">
        <v>83</v>
      </c>
      <c r="H3" s="62"/>
      <c r="I3" s="63" t="s">
        <v>9</v>
      </c>
      <c r="J3" s="64">
        <f>SUM(J4:J27)</f>
        <v>182</v>
      </c>
      <c r="K3" s="27"/>
      <c r="L3" s="27" t="s">
        <v>85</v>
      </c>
    </row>
    <row r="4" spans="1:13" ht="14.25" customHeight="1" thickBot="1">
      <c r="B4" s="54"/>
      <c r="C4" s="55">
        <f>SUM(C5:C14)</f>
        <v>182</v>
      </c>
      <c r="D4" s="56">
        <f>SUM(D5:D14)</f>
        <v>1</v>
      </c>
      <c r="E4" s="24"/>
      <c r="F4" s="76">
        <v>9</v>
      </c>
      <c r="G4" s="82">
        <f>RANK(J4,$J$4:$J$27)</f>
        <v>9</v>
      </c>
      <c r="H4" s="68" t="s">
        <v>58</v>
      </c>
      <c r="I4" s="69" t="s">
        <v>57</v>
      </c>
      <c r="J4" s="70">
        <v>8</v>
      </c>
      <c r="K4" s="30"/>
      <c r="L4" s="30">
        <v>2009</v>
      </c>
      <c r="M4">
        <f>RANK(L4,$L$4:$L$27)</f>
        <v>1</v>
      </c>
    </row>
    <row r="5" spans="1:13" ht="15" customHeight="1">
      <c r="A5" s="48">
        <v>1</v>
      </c>
      <c r="B5" s="57" t="str">
        <f>VLOOKUP(A5,$G$4:$I$27,3,FALSE)</f>
        <v>金属製品</v>
      </c>
      <c r="C5" s="58">
        <f>VLOOKUP(A5,$G$4:$J$26,4,FALSE)</f>
        <v>27</v>
      </c>
      <c r="D5" s="56">
        <f>C5/$C$4</f>
        <v>0.14835164835164835</v>
      </c>
      <c r="E5" s="22"/>
      <c r="F5" s="76">
        <v>15</v>
      </c>
      <c r="G5" s="82">
        <f t="shared" ref="G5:G27" si="0">RANK(J5,$J$4:$J$27)</f>
        <v>15</v>
      </c>
      <c r="H5" s="68" t="s">
        <v>59</v>
      </c>
      <c r="I5" s="69" t="s">
        <v>39</v>
      </c>
      <c r="J5" s="71">
        <v>3</v>
      </c>
      <c r="K5" s="30"/>
      <c r="L5" s="30">
        <v>53</v>
      </c>
      <c r="M5" s="75">
        <f t="shared" ref="M5:M27" si="1">RANK(L5,$L$4:$L$27)</f>
        <v>16</v>
      </c>
    </row>
    <row r="6" spans="1:13" ht="15" customHeight="1">
      <c r="A6" s="49">
        <v>2</v>
      </c>
      <c r="B6" s="72" t="str">
        <f t="shared" ref="B6:B13" si="2">VLOOKUP(A6,$G$4:$I$27,3,FALSE)</f>
        <v>プラスチック製品（別掲を除く）　　　　　　　　　　　　　　　　　　　　　　　　　　　　　　　　　　　　　　</v>
      </c>
      <c r="C6" s="74">
        <f t="shared" ref="C6:C13" si="3">VLOOKUP(A6,$G$4:$J$26,4,FALSE)</f>
        <v>22</v>
      </c>
      <c r="D6" s="56">
        <f>C6/C4</f>
        <v>0.12087912087912088</v>
      </c>
      <c r="E6" s="23"/>
      <c r="F6" s="76">
        <v>14</v>
      </c>
      <c r="G6" s="82">
        <f t="shared" si="0"/>
        <v>14</v>
      </c>
      <c r="H6" s="68" t="s">
        <v>60</v>
      </c>
      <c r="I6" s="69" t="s">
        <v>8</v>
      </c>
      <c r="J6" s="70">
        <v>4</v>
      </c>
      <c r="K6" s="30"/>
      <c r="L6" s="30">
        <v>38</v>
      </c>
      <c r="M6">
        <f t="shared" si="1"/>
        <v>17</v>
      </c>
    </row>
    <row r="7" spans="1:13" ht="15" customHeight="1">
      <c r="A7" s="48">
        <v>3</v>
      </c>
      <c r="B7" s="72" t="str">
        <f t="shared" si="2"/>
        <v>生産用機械器具</v>
      </c>
      <c r="C7" s="74">
        <f t="shared" si="3"/>
        <v>19</v>
      </c>
      <c r="D7" s="56">
        <f>C7/C4</f>
        <v>0.1043956043956044</v>
      </c>
      <c r="E7" s="23"/>
      <c r="F7" s="76">
        <v>23</v>
      </c>
      <c r="G7" s="82">
        <f t="shared" si="0"/>
        <v>22</v>
      </c>
      <c r="H7" s="68" t="s">
        <v>61</v>
      </c>
      <c r="I7" s="69" t="s">
        <v>40</v>
      </c>
      <c r="J7" s="70">
        <v>1</v>
      </c>
      <c r="K7" s="30"/>
      <c r="L7" s="30">
        <v>10</v>
      </c>
      <c r="M7" s="79">
        <f t="shared" si="1"/>
        <v>23</v>
      </c>
    </row>
    <row r="8" spans="1:13" ht="15" customHeight="1">
      <c r="A8" s="49">
        <v>4</v>
      </c>
      <c r="B8" s="72" t="str">
        <f t="shared" si="2"/>
        <v>電気機械器具</v>
      </c>
      <c r="C8" s="74">
        <f t="shared" si="3"/>
        <v>14</v>
      </c>
      <c r="D8" s="56">
        <f>C8/C4</f>
        <v>7.6923076923076927E-2</v>
      </c>
      <c r="E8" s="23"/>
      <c r="F8" s="76">
        <v>20</v>
      </c>
      <c r="G8" s="82">
        <f t="shared" si="0"/>
        <v>18</v>
      </c>
      <c r="H8" s="68" t="s">
        <v>62</v>
      </c>
      <c r="I8" s="69" t="s">
        <v>41</v>
      </c>
      <c r="J8" s="70">
        <v>2</v>
      </c>
      <c r="K8" s="30"/>
      <c r="L8" s="31">
        <v>23</v>
      </c>
      <c r="M8" s="78">
        <f t="shared" si="1"/>
        <v>19</v>
      </c>
    </row>
    <row r="9" spans="1:13" ht="15" customHeight="1">
      <c r="A9" s="48">
        <v>5</v>
      </c>
      <c r="B9" s="72" t="str">
        <f t="shared" si="2"/>
        <v>パルプ・紙・紙加工品</v>
      </c>
      <c r="C9" s="74">
        <f t="shared" si="3"/>
        <v>13</v>
      </c>
      <c r="D9" s="56">
        <f>C9/C4</f>
        <v>7.1428571428571425E-2</v>
      </c>
      <c r="E9" s="23"/>
      <c r="F9" s="76">
        <v>5</v>
      </c>
      <c r="G9" s="82">
        <f t="shared" si="0"/>
        <v>5</v>
      </c>
      <c r="H9" s="68" t="s">
        <v>63</v>
      </c>
      <c r="I9" s="69" t="s">
        <v>42</v>
      </c>
      <c r="J9" s="70">
        <v>13</v>
      </c>
      <c r="K9" s="30"/>
      <c r="L9" s="30">
        <v>474</v>
      </c>
      <c r="M9">
        <f t="shared" si="1"/>
        <v>8</v>
      </c>
    </row>
    <row r="10" spans="1:13" ht="15" customHeight="1">
      <c r="A10" s="49">
        <v>6</v>
      </c>
      <c r="B10" s="72" t="str">
        <f t="shared" si="2"/>
        <v>はん用機械器具</v>
      </c>
      <c r="C10" s="74">
        <f t="shared" si="3"/>
        <v>11</v>
      </c>
      <c r="D10" s="56">
        <f>C10/C4</f>
        <v>6.043956043956044E-2</v>
      </c>
      <c r="E10" s="23"/>
      <c r="F10" s="76">
        <v>10</v>
      </c>
      <c r="G10" s="82">
        <f t="shared" si="0"/>
        <v>10</v>
      </c>
      <c r="H10" s="68" t="s">
        <v>64</v>
      </c>
      <c r="I10" s="69" t="s">
        <v>5</v>
      </c>
      <c r="J10" s="70">
        <v>7</v>
      </c>
      <c r="K10" s="30"/>
      <c r="L10" s="30">
        <v>76</v>
      </c>
      <c r="M10">
        <f t="shared" si="1"/>
        <v>15</v>
      </c>
    </row>
    <row r="11" spans="1:13" ht="15" customHeight="1">
      <c r="A11" s="48">
        <v>7</v>
      </c>
      <c r="B11" s="72" t="str">
        <f t="shared" si="2"/>
        <v>化学工業</v>
      </c>
      <c r="C11" s="74">
        <f t="shared" si="3"/>
        <v>10</v>
      </c>
      <c r="D11" s="56">
        <f>C11/C4</f>
        <v>5.4945054945054944E-2</v>
      </c>
      <c r="E11" s="23"/>
      <c r="F11" s="76">
        <v>7</v>
      </c>
      <c r="G11" s="82">
        <f t="shared" si="0"/>
        <v>7</v>
      </c>
      <c r="H11" s="68" t="s">
        <v>65</v>
      </c>
      <c r="I11" s="69" t="s">
        <v>0</v>
      </c>
      <c r="J11" s="70">
        <v>10</v>
      </c>
      <c r="K11" s="30"/>
      <c r="L11" s="30">
        <v>1155</v>
      </c>
      <c r="M11">
        <f t="shared" si="1"/>
        <v>4</v>
      </c>
    </row>
    <row r="12" spans="1:13" ht="15" customHeight="1">
      <c r="A12" s="49">
        <v>8</v>
      </c>
      <c r="B12" s="72" t="str">
        <f t="shared" si="2"/>
        <v>窯業・土石製品</v>
      </c>
      <c r="C12" s="74">
        <f t="shared" si="3"/>
        <v>9</v>
      </c>
      <c r="D12" s="56">
        <f>C12/C4</f>
        <v>4.9450549450549448E-2</v>
      </c>
      <c r="E12" s="23"/>
      <c r="F12" s="76">
        <v>22</v>
      </c>
      <c r="G12" s="82">
        <f t="shared" si="0"/>
        <v>22</v>
      </c>
      <c r="H12" s="68" t="s">
        <v>66</v>
      </c>
      <c r="I12" s="69" t="s">
        <v>43</v>
      </c>
      <c r="J12" s="70">
        <v>1</v>
      </c>
      <c r="K12" s="30"/>
      <c r="L12" s="30">
        <v>5</v>
      </c>
      <c r="M12" s="79">
        <f t="shared" si="1"/>
        <v>24</v>
      </c>
    </row>
    <row r="13" spans="1:13" ht="15" customHeight="1">
      <c r="A13" s="48">
        <v>9</v>
      </c>
      <c r="B13" s="72" t="str">
        <f t="shared" si="2"/>
        <v>食料品</v>
      </c>
      <c r="C13" s="73">
        <f t="shared" si="3"/>
        <v>8</v>
      </c>
      <c r="D13" s="56">
        <f>C13/C4</f>
        <v>4.3956043956043959E-2</v>
      </c>
      <c r="E13" s="23"/>
      <c r="F13" s="76">
        <v>2</v>
      </c>
      <c r="G13" s="82">
        <f t="shared" si="0"/>
        <v>2</v>
      </c>
      <c r="H13" s="68" t="s">
        <v>67</v>
      </c>
      <c r="I13" s="69" t="s">
        <v>44</v>
      </c>
      <c r="J13" s="70">
        <v>22</v>
      </c>
      <c r="K13" s="31"/>
      <c r="L13" s="30">
        <v>639</v>
      </c>
      <c r="M13">
        <f t="shared" si="1"/>
        <v>7</v>
      </c>
    </row>
    <row r="14" spans="1:13" ht="15" customHeight="1" thickBot="1">
      <c r="A14" s="49"/>
      <c r="B14" s="50" t="s">
        <v>11</v>
      </c>
      <c r="C14" s="51">
        <f>SUM(C16:C30)</f>
        <v>49</v>
      </c>
      <c r="D14" s="56">
        <f>C14/C4</f>
        <v>0.26923076923076922</v>
      </c>
      <c r="E14" s="23"/>
      <c r="F14" s="76">
        <v>21</v>
      </c>
      <c r="G14" s="82">
        <f t="shared" si="0"/>
        <v>18</v>
      </c>
      <c r="H14" s="68" t="s">
        <v>68</v>
      </c>
      <c r="I14" s="69" t="s">
        <v>45</v>
      </c>
      <c r="J14" s="70">
        <v>2</v>
      </c>
      <c r="K14" s="30"/>
      <c r="L14" s="30">
        <v>26</v>
      </c>
      <c r="M14" s="78">
        <f t="shared" si="1"/>
        <v>18</v>
      </c>
    </row>
    <row r="15" spans="1:13" ht="15" customHeight="1">
      <c r="A15" s="29"/>
      <c r="B15" s="19" t="s">
        <v>13</v>
      </c>
      <c r="C15" s="18"/>
      <c r="D15" s="6"/>
      <c r="E15" s="24"/>
      <c r="F15" s="76">
        <v>18</v>
      </c>
      <c r="G15" s="82">
        <f t="shared" si="0"/>
        <v>18</v>
      </c>
      <c r="H15" s="68" t="s">
        <v>69</v>
      </c>
      <c r="I15" s="69" t="s">
        <v>46</v>
      </c>
      <c r="J15" s="70">
        <v>2</v>
      </c>
      <c r="K15" s="30"/>
      <c r="L15" s="30">
        <v>15</v>
      </c>
      <c r="M15" s="78">
        <f t="shared" si="1"/>
        <v>21</v>
      </c>
    </row>
    <row r="16" spans="1:13" ht="15" customHeight="1">
      <c r="A16">
        <v>10</v>
      </c>
      <c r="B16" s="45" t="str">
        <f>VLOOKUP(A16,$F$4:$J$27,4,FALSE)</f>
        <v>印刷・同関連業</v>
      </c>
      <c r="C16" s="18">
        <f>VLOOKUP(A16,$F$4:$J$27,5,FALSE)</f>
        <v>7</v>
      </c>
      <c r="D16" s="6"/>
      <c r="F16" s="77">
        <v>8</v>
      </c>
      <c r="G16" s="82">
        <f t="shared" si="0"/>
        <v>8</v>
      </c>
      <c r="H16" s="68" t="s">
        <v>70</v>
      </c>
      <c r="I16" s="69" t="s">
        <v>47</v>
      </c>
      <c r="J16" s="70">
        <v>9</v>
      </c>
      <c r="K16" s="30"/>
      <c r="L16" s="30">
        <v>266</v>
      </c>
      <c r="M16">
        <f t="shared" si="1"/>
        <v>10</v>
      </c>
    </row>
    <row r="17" spans="1:13" ht="15" customHeight="1">
      <c r="A17">
        <v>11</v>
      </c>
      <c r="B17" s="45" t="str">
        <f t="shared" ref="B17:B30" si="4">VLOOKUP(A17,$F$4:$J$27,4,FALSE)</f>
        <v>鉄鋼業</v>
      </c>
      <c r="C17" s="18">
        <f t="shared" ref="C17:C30" si="5">VLOOKUP(A17,$F$4:$J$27,5,FALSE)</f>
        <v>6</v>
      </c>
      <c r="D17" s="6"/>
      <c r="F17" s="77">
        <v>11</v>
      </c>
      <c r="G17" s="82">
        <f t="shared" si="0"/>
        <v>11</v>
      </c>
      <c r="H17" s="68" t="s">
        <v>71</v>
      </c>
      <c r="I17" s="69" t="s">
        <v>1</v>
      </c>
      <c r="J17" s="70">
        <v>6</v>
      </c>
      <c r="K17" s="30"/>
      <c r="L17" s="30">
        <v>116</v>
      </c>
      <c r="M17">
        <f t="shared" si="1"/>
        <v>14</v>
      </c>
    </row>
    <row r="18" spans="1:13" ht="15" customHeight="1">
      <c r="A18">
        <v>12</v>
      </c>
      <c r="B18" s="45" t="str">
        <f t="shared" si="4"/>
        <v>非鉄金属</v>
      </c>
      <c r="C18" s="18">
        <f t="shared" si="5"/>
        <v>6</v>
      </c>
      <c r="D18" s="6"/>
      <c r="F18" s="77">
        <v>12</v>
      </c>
      <c r="G18" s="82">
        <f t="shared" si="0"/>
        <v>11</v>
      </c>
      <c r="H18" s="68" t="s">
        <v>72</v>
      </c>
      <c r="I18" s="69" t="s">
        <v>48</v>
      </c>
      <c r="J18" s="70">
        <v>6</v>
      </c>
      <c r="K18" s="30"/>
      <c r="L18" s="30">
        <v>259</v>
      </c>
      <c r="M18">
        <f t="shared" si="1"/>
        <v>11</v>
      </c>
    </row>
    <row r="19" spans="1:13" ht="15" customHeight="1">
      <c r="A19">
        <v>13</v>
      </c>
      <c r="B19" s="45" t="str">
        <f t="shared" si="4"/>
        <v>業務用機械器具</v>
      </c>
      <c r="C19" s="18">
        <f t="shared" si="5"/>
        <v>6</v>
      </c>
      <c r="D19" s="6"/>
      <c r="F19" s="77">
        <v>1</v>
      </c>
      <c r="G19" s="82">
        <f t="shared" si="0"/>
        <v>1</v>
      </c>
      <c r="H19" s="68" t="s">
        <v>73</v>
      </c>
      <c r="I19" s="69" t="s">
        <v>49</v>
      </c>
      <c r="J19" s="70">
        <v>27</v>
      </c>
      <c r="K19" s="30"/>
      <c r="L19" s="30">
        <v>700</v>
      </c>
      <c r="M19">
        <f t="shared" si="1"/>
        <v>5</v>
      </c>
    </row>
    <row r="20" spans="1:13" ht="15" customHeight="1">
      <c r="A20">
        <v>14</v>
      </c>
      <c r="B20" s="45" t="str">
        <f t="shared" si="4"/>
        <v>繊維工業</v>
      </c>
      <c r="C20" s="18">
        <f t="shared" si="5"/>
        <v>4</v>
      </c>
      <c r="D20" s="6"/>
      <c r="F20" s="77">
        <v>6</v>
      </c>
      <c r="G20" s="82">
        <f t="shared" si="0"/>
        <v>6</v>
      </c>
      <c r="H20" s="68" t="s">
        <v>74</v>
      </c>
      <c r="I20" s="69" t="s">
        <v>50</v>
      </c>
      <c r="J20" s="70">
        <v>11</v>
      </c>
      <c r="K20" s="30"/>
      <c r="L20" s="30">
        <v>1160</v>
      </c>
      <c r="M20">
        <f t="shared" si="1"/>
        <v>3</v>
      </c>
    </row>
    <row r="21" spans="1:13" ht="15" customHeight="1">
      <c r="A21">
        <v>15</v>
      </c>
      <c r="B21" s="45" t="str">
        <f t="shared" si="4"/>
        <v>飲料・たばこ・飼料</v>
      </c>
      <c r="C21" s="18">
        <f t="shared" si="5"/>
        <v>3</v>
      </c>
      <c r="D21" s="6"/>
      <c r="F21" s="77">
        <v>3</v>
      </c>
      <c r="G21" s="82">
        <f t="shared" si="0"/>
        <v>3</v>
      </c>
      <c r="H21" s="68" t="s">
        <v>75</v>
      </c>
      <c r="I21" s="69" t="s">
        <v>51</v>
      </c>
      <c r="J21" s="70">
        <v>19</v>
      </c>
      <c r="K21" s="30"/>
      <c r="L21" s="30">
        <v>679</v>
      </c>
      <c r="M21">
        <f t="shared" si="1"/>
        <v>6</v>
      </c>
    </row>
    <row r="22" spans="1:13" ht="15" customHeight="1">
      <c r="A22">
        <v>16</v>
      </c>
      <c r="B22" s="45" t="str">
        <f t="shared" si="4"/>
        <v>電子部品・デバイス・電子回路</v>
      </c>
      <c r="C22" s="18">
        <f t="shared" si="5"/>
        <v>3</v>
      </c>
      <c r="D22" s="6"/>
      <c r="F22" s="77">
        <v>13</v>
      </c>
      <c r="G22" s="82">
        <f t="shared" si="0"/>
        <v>11</v>
      </c>
      <c r="H22" s="68" t="s">
        <v>76</v>
      </c>
      <c r="I22" s="69" t="s">
        <v>52</v>
      </c>
      <c r="J22" s="70">
        <v>6</v>
      </c>
      <c r="K22" s="30"/>
      <c r="L22" s="30">
        <v>443</v>
      </c>
      <c r="M22">
        <f t="shared" si="1"/>
        <v>9</v>
      </c>
    </row>
    <row r="23" spans="1:13" ht="15" customHeight="1">
      <c r="A23">
        <v>17</v>
      </c>
      <c r="B23" s="45" t="str">
        <f t="shared" si="4"/>
        <v>輸送用機械器具</v>
      </c>
      <c r="C23" s="18">
        <f t="shared" si="5"/>
        <v>3</v>
      </c>
      <c r="D23" s="6"/>
      <c r="F23" s="77">
        <v>16</v>
      </c>
      <c r="G23" s="82">
        <f t="shared" si="0"/>
        <v>15</v>
      </c>
      <c r="H23" s="68" t="s">
        <v>77</v>
      </c>
      <c r="I23" s="69" t="s">
        <v>53</v>
      </c>
      <c r="J23" s="70">
        <v>3</v>
      </c>
      <c r="K23" s="30"/>
      <c r="L23" s="30">
        <v>129</v>
      </c>
      <c r="M23" s="75">
        <f t="shared" si="1"/>
        <v>13</v>
      </c>
    </row>
    <row r="24" spans="1:13" ht="15" customHeight="1">
      <c r="A24">
        <v>18</v>
      </c>
      <c r="B24" s="45" t="str">
        <f t="shared" si="4"/>
        <v>なめし革・同製品・毛皮</v>
      </c>
      <c r="C24" s="18">
        <f t="shared" si="5"/>
        <v>2</v>
      </c>
      <c r="D24" s="6"/>
      <c r="F24" s="77">
        <v>4</v>
      </c>
      <c r="G24" s="82">
        <f t="shared" si="0"/>
        <v>4</v>
      </c>
      <c r="H24" s="68" t="s">
        <v>78</v>
      </c>
      <c r="I24" s="69" t="s">
        <v>54</v>
      </c>
      <c r="J24" s="70">
        <v>14</v>
      </c>
      <c r="K24" s="30"/>
      <c r="L24" s="30">
        <v>1473</v>
      </c>
      <c r="M24">
        <f t="shared" si="1"/>
        <v>2</v>
      </c>
    </row>
    <row r="25" spans="1:13" ht="15" customHeight="1">
      <c r="A25">
        <v>19</v>
      </c>
      <c r="B25" s="45" t="str">
        <f t="shared" si="4"/>
        <v>情報通信機械器具</v>
      </c>
      <c r="C25" s="18">
        <f t="shared" si="5"/>
        <v>2</v>
      </c>
      <c r="D25" s="6"/>
      <c r="F25" s="77">
        <v>19</v>
      </c>
      <c r="G25" s="82">
        <f t="shared" si="0"/>
        <v>18</v>
      </c>
      <c r="H25" s="68" t="s">
        <v>79</v>
      </c>
      <c r="I25" s="69" t="s">
        <v>55</v>
      </c>
      <c r="J25" s="70">
        <v>2</v>
      </c>
      <c r="K25" s="30"/>
      <c r="L25" s="30">
        <v>21</v>
      </c>
      <c r="M25" s="78">
        <f t="shared" si="1"/>
        <v>20</v>
      </c>
    </row>
    <row r="26" spans="1:13" ht="15" customHeight="1">
      <c r="A26">
        <v>20</v>
      </c>
      <c r="B26" s="45" t="str">
        <f t="shared" si="4"/>
        <v>家具・装備品</v>
      </c>
      <c r="C26" s="18">
        <f t="shared" si="5"/>
        <v>2</v>
      </c>
      <c r="D26" s="6"/>
      <c r="F26" s="77">
        <v>17</v>
      </c>
      <c r="G26" s="82">
        <f t="shared" si="0"/>
        <v>15</v>
      </c>
      <c r="H26" s="68" t="s">
        <v>80</v>
      </c>
      <c r="I26" s="69" t="s">
        <v>56</v>
      </c>
      <c r="J26" s="70">
        <v>3</v>
      </c>
      <c r="K26" s="30"/>
      <c r="L26" s="30">
        <v>163</v>
      </c>
      <c r="M26" s="75">
        <f t="shared" si="1"/>
        <v>12</v>
      </c>
    </row>
    <row r="27" spans="1:13" ht="15" customHeight="1">
      <c r="A27">
        <v>21</v>
      </c>
      <c r="B27" s="45" t="str">
        <f t="shared" si="4"/>
        <v>ゴム製品</v>
      </c>
      <c r="C27" s="18">
        <f t="shared" si="5"/>
        <v>2</v>
      </c>
      <c r="D27" s="6"/>
      <c r="F27" s="77">
        <v>24</v>
      </c>
      <c r="G27" s="82">
        <f t="shared" si="0"/>
        <v>22</v>
      </c>
      <c r="H27" s="68" t="s">
        <v>81</v>
      </c>
      <c r="I27" s="69" t="s">
        <v>82</v>
      </c>
      <c r="J27" s="70">
        <v>1</v>
      </c>
      <c r="K27" s="30"/>
      <c r="L27" s="30">
        <v>12</v>
      </c>
      <c r="M27" s="79">
        <f t="shared" si="1"/>
        <v>22</v>
      </c>
    </row>
    <row r="28" spans="1:13" ht="15" customHeight="1">
      <c r="A28">
        <v>22</v>
      </c>
      <c r="B28" s="45" t="str">
        <f t="shared" si="4"/>
        <v>石油製品・石炭製品</v>
      </c>
      <c r="C28" s="18">
        <f t="shared" si="5"/>
        <v>1</v>
      </c>
      <c r="D28" s="6"/>
      <c r="H28" s="33"/>
      <c r="I28"/>
      <c r="J28"/>
      <c r="K28"/>
    </row>
    <row r="29" spans="1:13" ht="15" customHeight="1">
      <c r="A29">
        <v>23</v>
      </c>
      <c r="B29" s="45" t="str">
        <f t="shared" si="4"/>
        <v>木材・木製品（家具を除く）</v>
      </c>
      <c r="C29" s="18">
        <f t="shared" si="5"/>
        <v>1</v>
      </c>
      <c r="D29" s="6"/>
      <c r="G29" s="17"/>
      <c r="H29" s="33"/>
      <c r="I29"/>
      <c r="J29"/>
      <c r="K29"/>
    </row>
    <row r="30" spans="1:13" ht="15" customHeight="1" thickBot="1">
      <c r="A30" s="1">
        <v>24</v>
      </c>
      <c r="B30" s="46" t="str">
        <f t="shared" si="4"/>
        <v>その他の製造業</v>
      </c>
      <c r="C30" s="47">
        <f t="shared" si="5"/>
        <v>1</v>
      </c>
      <c r="D30" s="6"/>
      <c r="E30" s="1"/>
      <c r="F30" s="1"/>
      <c r="H30" s="33"/>
      <c r="I30" s="1"/>
      <c r="J30" s="1"/>
      <c r="K30" s="1"/>
    </row>
    <row r="31" spans="1:13" s="1" customFormat="1" ht="15" customHeight="1">
      <c r="A31"/>
      <c r="B31" s="12"/>
      <c r="C31" s="20">
        <f>SUM(C16:C30)</f>
        <v>49</v>
      </c>
      <c r="D31" s="6"/>
      <c r="E31" s="9"/>
      <c r="F31" s="9"/>
      <c r="G31" s="6"/>
      <c r="H31" s="34"/>
      <c r="I31"/>
      <c r="J31"/>
      <c r="K31"/>
    </row>
    <row r="32" spans="1:13" ht="19.5" thickBot="1">
      <c r="B32" s="37" t="s">
        <v>7</v>
      </c>
      <c r="C32" s="16" t="s">
        <v>87</v>
      </c>
      <c r="D32" s="3"/>
      <c r="G32" s="33"/>
      <c r="H32"/>
      <c r="I32"/>
      <c r="J32"/>
      <c r="K32"/>
    </row>
    <row r="33" spans="1:11" ht="15.75" customHeight="1">
      <c r="B33" s="61" t="s">
        <v>2</v>
      </c>
      <c r="C33" s="38" t="s">
        <v>3</v>
      </c>
      <c r="D33" s="6"/>
      <c r="G33" s="33"/>
      <c r="H33"/>
      <c r="I33"/>
      <c r="J33"/>
      <c r="K33"/>
    </row>
    <row r="34" spans="1:11" ht="15" thickBot="1">
      <c r="B34" s="60"/>
      <c r="C34" s="39">
        <f>SUM(C35:C44)</f>
        <v>9944</v>
      </c>
      <c r="D34" s="40">
        <f>SUM(D35:D44)</f>
        <v>1.0000000000000002</v>
      </c>
      <c r="E34" s="28"/>
      <c r="F34" s="28"/>
      <c r="G34" s="67" t="s">
        <v>83</v>
      </c>
      <c r="H34" s="33"/>
      <c r="I34" s="32"/>
      <c r="J34" s="64">
        <f>SUM(J35:J58)</f>
        <v>9944</v>
      </c>
      <c r="K34"/>
    </row>
    <row r="35" spans="1:11">
      <c r="A35">
        <v>1</v>
      </c>
      <c r="B35" s="41" t="str">
        <f>VLOOKUP(A35,$G$35:$J$58,3,FALSE)</f>
        <v>食料品</v>
      </c>
      <c r="C35" s="42">
        <f>VLOOKUP(A35,$G$35:$J$58,4,FALSE)</f>
        <v>2009</v>
      </c>
      <c r="D35" s="43">
        <f t="shared" ref="D35:D44" si="6">C35/$C$34</f>
        <v>0.20203137570394208</v>
      </c>
      <c r="G35" s="17">
        <f>RANK(J35,$J$35:$J$58)</f>
        <v>1</v>
      </c>
      <c r="H35" s="62" t="s">
        <v>15</v>
      </c>
      <c r="I35" s="25" t="s">
        <v>57</v>
      </c>
      <c r="J35" s="65">
        <v>2009</v>
      </c>
      <c r="K35"/>
    </row>
    <row r="36" spans="1:11" ht="15.75" customHeight="1">
      <c r="A36">
        <v>2</v>
      </c>
      <c r="B36" s="44" t="str">
        <f t="shared" ref="B36:B43" si="7">VLOOKUP(A36,$G$35:$J$58,3,FALSE)</f>
        <v>電気機械器具</v>
      </c>
      <c r="C36" s="80">
        <f t="shared" ref="C36:C43" si="8">VLOOKUP(A36,$G$35:$J$58,4,FALSE)</f>
        <v>1473</v>
      </c>
      <c r="D36" s="43">
        <f t="shared" si="6"/>
        <v>0.14812952534191473</v>
      </c>
      <c r="G36" s="17">
        <f t="shared" ref="G36:G58" si="9">RANK(J36,$J$35:$J$58)</f>
        <v>16</v>
      </c>
      <c r="H36" s="62" t="s">
        <v>16</v>
      </c>
      <c r="I36" s="25" t="s">
        <v>39</v>
      </c>
      <c r="J36" s="65">
        <v>53</v>
      </c>
      <c r="K36"/>
    </row>
    <row r="37" spans="1:11" ht="15.75" customHeight="1">
      <c r="A37">
        <v>3</v>
      </c>
      <c r="B37" s="44" t="str">
        <f t="shared" si="7"/>
        <v>はん用機械器具</v>
      </c>
      <c r="C37" s="80">
        <f t="shared" si="8"/>
        <v>1160</v>
      </c>
      <c r="D37" s="43">
        <f t="shared" si="6"/>
        <v>0.1166532582461786</v>
      </c>
      <c r="G37" s="17">
        <f t="shared" si="9"/>
        <v>17</v>
      </c>
      <c r="H37" s="62" t="s">
        <v>17</v>
      </c>
      <c r="I37" s="26" t="s">
        <v>8</v>
      </c>
      <c r="J37" s="65">
        <v>38</v>
      </c>
      <c r="K37"/>
    </row>
    <row r="38" spans="1:11" ht="15.75" customHeight="1">
      <c r="A38">
        <v>4</v>
      </c>
      <c r="B38" s="44" t="str">
        <f t="shared" si="7"/>
        <v>化学工業</v>
      </c>
      <c r="C38" s="80">
        <f t="shared" si="8"/>
        <v>1155</v>
      </c>
      <c r="D38" s="43">
        <f t="shared" si="6"/>
        <v>0.11615044247787611</v>
      </c>
      <c r="G38" s="17">
        <f t="shared" si="9"/>
        <v>23</v>
      </c>
      <c r="H38" s="62" t="s">
        <v>18</v>
      </c>
      <c r="I38" s="25" t="s">
        <v>40</v>
      </c>
      <c r="J38" s="65">
        <v>10</v>
      </c>
      <c r="K38"/>
    </row>
    <row r="39" spans="1:11" ht="15.75" customHeight="1">
      <c r="A39">
        <v>5</v>
      </c>
      <c r="B39" s="44" t="str">
        <f t="shared" si="7"/>
        <v>金属製品</v>
      </c>
      <c r="C39" s="80">
        <f t="shared" si="8"/>
        <v>700</v>
      </c>
      <c r="D39" s="43">
        <f t="shared" si="6"/>
        <v>7.0394207562349154E-2</v>
      </c>
      <c r="G39" s="17">
        <f t="shared" si="9"/>
        <v>19</v>
      </c>
      <c r="H39" s="62" t="s">
        <v>19</v>
      </c>
      <c r="I39" s="25" t="s">
        <v>41</v>
      </c>
      <c r="J39" s="66">
        <v>23</v>
      </c>
      <c r="K39"/>
    </row>
    <row r="40" spans="1:11" ht="15.75" customHeight="1">
      <c r="A40">
        <v>6</v>
      </c>
      <c r="B40" s="44" t="str">
        <f t="shared" si="7"/>
        <v>生産用機械器具</v>
      </c>
      <c r="C40" s="80">
        <f t="shared" si="8"/>
        <v>679</v>
      </c>
      <c r="D40" s="43">
        <f t="shared" si="6"/>
        <v>6.8282381335478676E-2</v>
      </c>
      <c r="G40" s="17">
        <f t="shared" si="9"/>
        <v>8</v>
      </c>
      <c r="H40" s="62" t="s">
        <v>20</v>
      </c>
      <c r="I40" s="25" t="s">
        <v>42</v>
      </c>
      <c r="J40" s="65">
        <v>474</v>
      </c>
      <c r="K40"/>
    </row>
    <row r="41" spans="1:11" ht="15.75" customHeight="1">
      <c r="A41">
        <v>7</v>
      </c>
      <c r="B41" s="44" t="str">
        <f t="shared" si="7"/>
        <v>プラスチック製品（別掲を除く）　　　　　　　　　　　　　　　　　　　　　　　　　　　　　　　　　　　　　　</v>
      </c>
      <c r="C41" s="80">
        <f t="shared" si="8"/>
        <v>639</v>
      </c>
      <c r="D41" s="43">
        <f t="shared" si="6"/>
        <v>6.4259855189058732E-2</v>
      </c>
      <c r="G41" s="17">
        <f t="shared" si="9"/>
        <v>15</v>
      </c>
      <c r="H41" s="62" t="s">
        <v>21</v>
      </c>
      <c r="I41" s="25" t="s">
        <v>5</v>
      </c>
      <c r="J41" s="65">
        <v>76</v>
      </c>
      <c r="K41"/>
    </row>
    <row r="42" spans="1:11" ht="15.75" customHeight="1">
      <c r="A42">
        <v>8</v>
      </c>
      <c r="B42" s="44" t="str">
        <f t="shared" si="7"/>
        <v>パルプ・紙・紙加工品</v>
      </c>
      <c r="C42" s="80">
        <f t="shared" si="8"/>
        <v>474</v>
      </c>
      <c r="D42" s="43">
        <f t="shared" si="6"/>
        <v>4.7666934835076426E-2</v>
      </c>
      <c r="G42" s="17">
        <f t="shared" si="9"/>
        <v>4</v>
      </c>
      <c r="H42" s="62" t="s">
        <v>22</v>
      </c>
      <c r="I42" s="25" t="s">
        <v>0</v>
      </c>
      <c r="J42" s="65">
        <v>1155</v>
      </c>
      <c r="K42"/>
    </row>
    <row r="43" spans="1:11" ht="15.75" customHeight="1">
      <c r="A43">
        <v>9</v>
      </c>
      <c r="B43" s="44" t="str">
        <f t="shared" si="7"/>
        <v>業務用機械器具</v>
      </c>
      <c r="C43" s="80">
        <f t="shared" si="8"/>
        <v>443</v>
      </c>
      <c r="D43" s="43">
        <f t="shared" si="6"/>
        <v>4.4549477071600965E-2</v>
      </c>
      <c r="G43" s="17">
        <f t="shared" si="9"/>
        <v>24</v>
      </c>
      <c r="H43" s="62" t="s">
        <v>23</v>
      </c>
      <c r="I43" s="25" t="s">
        <v>43</v>
      </c>
      <c r="J43" s="65">
        <v>5</v>
      </c>
      <c r="K43"/>
    </row>
    <row r="44" spans="1:11" ht="15.75" customHeight="1" thickBot="1">
      <c r="B44" s="50" t="s">
        <v>4</v>
      </c>
      <c r="C44" s="51">
        <f>SUM(C46:C60)</f>
        <v>1212</v>
      </c>
      <c r="D44" s="43">
        <f t="shared" si="6"/>
        <v>0.12188254223652453</v>
      </c>
      <c r="G44" s="17">
        <f t="shared" si="9"/>
        <v>7</v>
      </c>
      <c r="H44" s="62" t="s">
        <v>24</v>
      </c>
      <c r="I44" s="25" t="s">
        <v>44</v>
      </c>
      <c r="J44" s="65">
        <v>639</v>
      </c>
      <c r="K44"/>
    </row>
    <row r="45" spans="1:11" ht="15.75" customHeight="1">
      <c r="B45" s="21" t="s">
        <v>14</v>
      </c>
      <c r="C45" s="10"/>
      <c r="D45" s="6"/>
      <c r="E45" s="15"/>
      <c r="F45" s="15"/>
      <c r="G45" s="17">
        <f t="shared" si="9"/>
        <v>18</v>
      </c>
      <c r="H45" s="62" t="s">
        <v>25</v>
      </c>
      <c r="I45" s="25" t="s">
        <v>45</v>
      </c>
      <c r="J45" s="65">
        <v>26</v>
      </c>
      <c r="K45"/>
    </row>
    <row r="46" spans="1:11" ht="15.75" customHeight="1">
      <c r="A46">
        <v>10</v>
      </c>
      <c r="B46" s="11" t="str">
        <f>VLOOKUP(A46,$G$35:$J$58,3,FALSE)</f>
        <v>窯業・土石製品</v>
      </c>
      <c r="C46" s="10">
        <f>VLOOKUP(A46,$G$35:$J$58,4,FALSE)</f>
        <v>266</v>
      </c>
      <c r="D46" s="6"/>
      <c r="G46" s="17">
        <f t="shared" si="9"/>
        <v>21</v>
      </c>
      <c r="H46" s="62" t="s">
        <v>26</v>
      </c>
      <c r="I46" s="25" t="s">
        <v>46</v>
      </c>
      <c r="J46" s="65">
        <v>15</v>
      </c>
      <c r="K46"/>
    </row>
    <row r="47" spans="1:11" ht="15.75" customHeight="1">
      <c r="A47">
        <v>11</v>
      </c>
      <c r="B47" s="11" t="str">
        <f t="shared" ref="B47:B60" si="10">VLOOKUP(A47,$G$35:$J$58,3,FALSE)</f>
        <v>非鉄金属</v>
      </c>
      <c r="C47" s="10">
        <f t="shared" ref="C47:C60" si="11">VLOOKUP(A47,$G$35:$J$58,4,FALSE)</f>
        <v>259</v>
      </c>
      <c r="D47" s="6"/>
      <c r="G47" s="17">
        <f t="shared" si="9"/>
        <v>10</v>
      </c>
      <c r="H47" s="62" t="s">
        <v>27</v>
      </c>
      <c r="I47" s="25" t="s">
        <v>47</v>
      </c>
      <c r="J47" s="65">
        <v>266</v>
      </c>
      <c r="K47"/>
    </row>
    <row r="48" spans="1:11" ht="15.75" customHeight="1">
      <c r="A48">
        <v>12</v>
      </c>
      <c r="B48" s="11" t="str">
        <f t="shared" si="10"/>
        <v>輸送用機械器具</v>
      </c>
      <c r="C48" s="10">
        <f t="shared" si="11"/>
        <v>163</v>
      </c>
      <c r="D48" s="6"/>
      <c r="G48" s="17">
        <f t="shared" si="9"/>
        <v>14</v>
      </c>
      <c r="H48" s="62" t="s">
        <v>28</v>
      </c>
      <c r="I48" s="25" t="s">
        <v>1</v>
      </c>
      <c r="J48" s="65">
        <v>116</v>
      </c>
      <c r="K48"/>
    </row>
    <row r="49" spans="1:11" ht="15.75" customHeight="1">
      <c r="A49">
        <v>13</v>
      </c>
      <c r="B49" s="11" t="str">
        <f t="shared" si="10"/>
        <v>電子部品・デバイス・電子回路</v>
      </c>
      <c r="C49" s="10">
        <f t="shared" si="11"/>
        <v>129</v>
      </c>
      <c r="D49" s="6"/>
      <c r="G49" s="17">
        <f t="shared" si="9"/>
        <v>11</v>
      </c>
      <c r="H49" s="62" t="s">
        <v>29</v>
      </c>
      <c r="I49" s="25" t="s">
        <v>48</v>
      </c>
      <c r="J49" s="65">
        <v>259</v>
      </c>
      <c r="K49"/>
    </row>
    <row r="50" spans="1:11" ht="15.75" customHeight="1">
      <c r="A50">
        <v>14</v>
      </c>
      <c r="B50" s="11" t="str">
        <f t="shared" si="10"/>
        <v>鉄鋼業</v>
      </c>
      <c r="C50" s="10">
        <f t="shared" si="11"/>
        <v>116</v>
      </c>
      <c r="D50" s="6"/>
      <c r="G50" s="17">
        <f t="shared" si="9"/>
        <v>5</v>
      </c>
      <c r="H50" s="62" t="s">
        <v>30</v>
      </c>
      <c r="I50" s="25" t="s">
        <v>49</v>
      </c>
      <c r="J50" s="65">
        <v>700</v>
      </c>
      <c r="K50"/>
    </row>
    <row r="51" spans="1:11" ht="15.75" customHeight="1">
      <c r="A51">
        <v>15</v>
      </c>
      <c r="B51" s="11" t="str">
        <f t="shared" si="10"/>
        <v>印刷・同関連業</v>
      </c>
      <c r="C51" s="10">
        <f t="shared" si="11"/>
        <v>76</v>
      </c>
      <c r="D51" s="6"/>
      <c r="E51" s="15"/>
      <c r="F51" s="15"/>
      <c r="G51" s="17">
        <f t="shared" si="9"/>
        <v>3</v>
      </c>
      <c r="H51" s="62" t="s">
        <v>31</v>
      </c>
      <c r="I51" s="25" t="s">
        <v>50</v>
      </c>
      <c r="J51" s="65">
        <v>1160</v>
      </c>
      <c r="K51"/>
    </row>
    <row r="52" spans="1:11" ht="15.75" customHeight="1">
      <c r="A52">
        <v>16</v>
      </c>
      <c r="B52" s="11" t="str">
        <f t="shared" si="10"/>
        <v>飲料・たばこ・飼料</v>
      </c>
      <c r="C52" s="10">
        <f t="shared" si="11"/>
        <v>53</v>
      </c>
      <c r="D52" s="6"/>
      <c r="E52" s="15"/>
      <c r="F52" s="15"/>
      <c r="G52" s="17">
        <f t="shared" si="9"/>
        <v>6</v>
      </c>
      <c r="H52" s="62" t="s">
        <v>32</v>
      </c>
      <c r="I52" s="25" t="s">
        <v>51</v>
      </c>
      <c r="J52" s="65">
        <v>679</v>
      </c>
      <c r="K52"/>
    </row>
    <row r="53" spans="1:11" ht="15.75" customHeight="1">
      <c r="A53">
        <v>17</v>
      </c>
      <c r="B53" s="11" t="str">
        <f t="shared" si="10"/>
        <v>繊維工業</v>
      </c>
      <c r="C53" s="10">
        <f t="shared" si="11"/>
        <v>38</v>
      </c>
      <c r="D53" s="6"/>
      <c r="E53" s="15"/>
      <c r="F53" s="15"/>
      <c r="G53" s="17">
        <f t="shared" si="9"/>
        <v>9</v>
      </c>
      <c r="H53" s="62" t="s">
        <v>33</v>
      </c>
      <c r="I53" s="25" t="s">
        <v>52</v>
      </c>
      <c r="J53" s="65">
        <v>443</v>
      </c>
      <c r="K53"/>
    </row>
    <row r="54" spans="1:11" ht="15.75" customHeight="1">
      <c r="A54">
        <v>18</v>
      </c>
      <c r="B54" s="11" t="str">
        <f t="shared" si="10"/>
        <v>ゴム製品</v>
      </c>
      <c r="C54" s="10">
        <f t="shared" si="11"/>
        <v>26</v>
      </c>
      <c r="D54" s="6"/>
      <c r="E54" s="15"/>
      <c r="F54" s="15"/>
      <c r="G54" s="17">
        <f t="shared" si="9"/>
        <v>13</v>
      </c>
      <c r="H54" s="62" t="s">
        <v>34</v>
      </c>
      <c r="I54" s="26" t="s">
        <v>53</v>
      </c>
      <c r="J54" s="65">
        <v>129</v>
      </c>
      <c r="K54"/>
    </row>
    <row r="55" spans="1:11" ht="15.75" customHeight="1">
      <c r="A55">
        <v>19</v>
      </c>
      <c r="B55" s="11" t="str">
        <f t="shared" si="10"/>
        <v>家具・装備品</v>
      </c>
      <c r="C55" s="10">
        <f t="shared" si="11"/>
        <v>23</v>
      </c>
      <c r="D55" s="6"/>
      <c r="E55" s="15"/>
      <c r="F55" s="15"/>
      <c r="G55" s="17">
        <f t="shared" si="9"/>
        <v>2</v>
      </c>
      <c r="H55" s="62" t="s">
        <v>35</v>
      </c>
      <c r="I55" s="25" t="s">
        <v>54</v>
      </c>
      <c r="J55" s="65">
        <v>1473</v>
      </c>
      <c r="K55"/>
    </row>
    <row r="56" spans="1:11" ht="15.75" customHeight="1">
      <c r="A56">
        <v>20</v>
      </c>
      <c r="B56" s="11" t="str">
        <f t="shared" si="10"/>
        <v>情報通信機械器具</v>
      </c>
      <c r="C56" s="10">
        <f t="shared" si="11"/>
        <v>21</v>
      </c>
      <c r="D56" s="6"/>
      <c r="E56" s="15"/>
      <c r="F56" s="15"/>
      <c r="G56" s="17">
        <f t="shared" si="9"/>
        <v>20</v>
      </c>
      <c r="H56" s="62" t="s">
        <v>36</v>
      </c>
      <c r="I56" s="25" t="s">
        <v>55</v>
      </c>
      <c r="J56" s="65">
        <v>21</v>
      </c>
      <c r="K56"/>
    </row>
    <row r="57" spans="1:11" ht="15.75" customHeight="1">
      <c r="A57">
        <v>21</v>
      </c>
      <c r="B57" s="11" t="str">
        <f t="shared" si="10"/>
        <v>なめし革・同製品・毛皮</v>
      </c>
      <c r="C57" s="10">
        <f t="shared" si="11"/>
        <v>15</v>
      </c>
      <c r="D57" s="6"/>
      <c r="E57" s="15"/>
      <c r="F57" s="15"/>
      <c r="G57" s="17">
        <f t="shared" si="9"/>
        <v>12</v>
      </c>
      <c r="H57" s="62" t="s">
        <v>37</v>
      </c>
      <c r="I57" s="25" t="s">
        <v>56</v>
      </c>
      <c r="J57" s="65">
        <v>163</v>
      </c>
      <c r="K57"/>
    </row>
    <row r="58" spans="1:11" ht="15.75" customHeight="1">
      <c r="A58">
        <v>22</v>
      </c>
      <c r="B58" s="11" t="str">
        <f t="shared" si="10"/>
        <v>その他の製造業</v>
      </c>
      <c r="C58" s="10">
        <f t="shared" si="11"/>
        <v>12</v>
      </c>
      <c r="D58" s="6"/>
      <c r="E58" s="15"/>
      <c r="F58" s="15"/>
      <c r="G58" s="17">
        <f t="shared" si="9"/>
        <v>22</v>
      </c>
      <c r="H58" s="62" t="s">
        <v>38</v>
      </c>
      <c r="I58" s="25" t="s">
        <v>84</v>
      </c>
      <c r="J58" s="65">
        <v>12</v>
      </c>
      <c r="K58"/>
    </row>
    <row r="59" spans="1:11" ht="15.75" customHeight="1">
      <c r="A59">
        <v>23</v>
      </c>
      <c r="B59" s="11" t="str">
        <f t="shared" si="10"/>
        <v>木材・木製品（家具を除く）</v>
      </c>
      <c r="C59" s="10">
        <f t="shared" si="11"/>
        <v>10</v>
      </c>
      <c r="D59" s="6"/>
      <c r="E59" s="15"/>
      <c r="F59" s="15"/>
      <c r="G59" s="33"/>
      <c r="H59"/>
      <c r="I59"/>
      <c r="J59"/>
      <c r="K59"/>
    </row>
    <row r="60" spans="1:11" ht="15.75" customHeight="1">
      <c r="A60">
        <v>24</v>
      </c>
      <c r="B60" s="35" t="str">
        <f t="shared" si="10"/>
        <v>石油製品・石炭製品</v>
      </c>
      <c r="C60" s="36">
        <f t="shared" si="11"/>
        <v>5</v>
      </c>
      <c r="D60" s="5"/>
      <c r="E60" s="15"/>
      <c r="F60" s="15"/>
      <c r="I60" s="17"/>
      <c r="J60" s="17"/>
    </row>
    <row r="61" spans="1:11" ht="15.75" customHeight="1">
      <c r="B61" s="13"/>
      <c r="C61" s="14">
        <f>SUM(C46:C60)</f>
        <v>1212</v>
      </c>
      <c r="E61" s="15"/>
      <c r="F61" s="15"/>
    </row>
    <row r="62" spans="1:11" ht="15.75" customHeight="1">
      <c r="E62" s="15"/>
      <c r="F62" s="15"/>
    </row>
    <row r="63" spans="1:11" ht="15.75" customHeight="1">
      <c r="E63" s="15"/>
      <c r="F63" s="15"/>
    </row>
    <row r="64" spans="1:11">
      <c r="E64" s="15"/>
      <c r="F64" s="15"/>
    </row>
    <row r="65" spans="5:6">
      <c r="E65" s="15"/>
      <c r="F65" s="15"/>
    </row>
    <row r="66" spans="5:6">
      <c r="E66" s="15"/>
      <c r="F66" s="15"/>
    </row>
    <row r="67" spans="5:6">
      <c r="E67" s="15"/>
      <c r="F67" s="15"/>
    </row>
    <row r="68" spans="5:6">
      <c r="E68" s="15"/>
      <c r="F68" s="15"/>
    </row>
    <row r="69" spans="5:6">
      <c r="E69" s="15"/>
      <c r="F69" s="15"/>
    </row>
    <row r="70" spans="5:6">
      <c r="E70" s="15"/>
      <c r="F70" s="15"/>
    </row>
    <row r="71" spans="5:6">
      <c r="E71" s="15"/>
      <c r="F71" s="15"/>
    </row>
    <row r="72" spans="5:6">
      <c r="E72" s="15"/>
      <c r="F72" s="15"/>
    </row>
    <row r="73" spans="5:6">
      <c r="E73" s="15"/>
      <c r="F73" s="15"/>
    </row>
    <row r="74" spans="5:6">
      <c r="E74" s="15"/>
      <c r="F74" s="15"/>
    </row>
  </sheetData>
  <phoneticPr fontId="2"/>
  <conditionalFormatting sqref="G4:G27">
    <cfRule type="duplicateValues" dxfId="1" priority="2"/>
  </conditionalFormatting>
  <conditionalFormatting sqref="G35:G58">
    <cfRule type="duplicateValues" dxfId="0" priority="1"/>
  </conditionalFormatting>
  <pageMargins left="0.82677165354330717" right="0.19685039370078741" top="0.27559055118110237" bottom="0.35433070866141736" header="0.19685039370078741" footer="0.19685039370078741"/>
  <pageSetup paperSize="9" orientation="portrait" horizontalDpi="300" verticalDpi="300" r:id="rId1"/>
  <headerFooter alignWithMargins="0">
    <oddHeader>&amp;L2019年工業統計調査結果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tabSelected="1" workbookViewId="0">
      <selection activeCell="N39" sqref="N39"/>
    </sheetView>
  </sheetViews>
  <sheetFormatPr defaultRowHeight="13.5"/>
  <sheetData/>
  <phoneticPr fontId="2"/>
  <pageMargins left="0.22" right="0.25" top="0.49" bottom="0.4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1ｸﾞﾗﾌ用参照表</vt:lpstr>
      <vt:lpstr>ｸﾞﾗﾌ1</vt:lpstr>
      <vt:lpstr>'1ｸﾞﾗﾌ用参照表'!Print_Area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工業</dc:title>
  <dc:creator>高槻市総務部 総務課</dc:creator>
  <cp:keywords/>
  <dc:description/>
  <cp:lastModifiedBy>統計</cp:lastModifiedBy>
  <cp:lastPrinted>2021-03-12T06:49:50Z</cp:lastPrinted>
  <dcterms:created xsi:type="dcterms:W3CDTF">2000-07-27T05:14:17Z</dcterms:created>
  <dcterms:modified xsi:type="dcterms:W3CDTF">2021-03-12T06:49:57Z</dcterms:modified>
</cp:coreProperties>
</file>